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0920" activeTab="2"/>
  </bookViews>
  <sheets>
    <sheet name="стр.1" sheetId="1" r:id="rId1"/>
    <sheet name="стр.5_6" sheetId="2" r:id="rId2"/>
    <sheet name="стр.7_9" sheetId="3" r:id="rId3"/>
  </sheets>
  <definedNames>
    <definedName name="_xlnm.Print_Area" localSheetId="0">'стр.1'!$A$1:$EB$54</definedName>
    <definedName name="_xlnm.Print_Area" localSheetId="1">'стр.5_6'!$A$1:$FN$22</definedName>
    <definedName name="_xlnm.Print_Area" localSheetId="2">'стр.7_9'!$A$1:$EB$69</definedName>
  </definedNames>
  <calcPr fullCalcOnLoad="1"/>
</workbook>
</file>

<file path=xl/sharedStrings.xml><?xml version="1.0" encoding="utf-8"?>
<sst xmlns="http://schemas.openxmlformats.org/spreadsheetml/2006/main" count="192" uniqueCount="133">
  <si>
    <t>№
п/п</t>
  </si>
  <si>
    <t>Наименование расходов</t>
  </si>
  <si>
    <t>1</t>
  </si>
  <si>
    <t>2</t>
  </si>
  <si>
    <t>3</t>
  </si>
  <si>
    <t>Единица измерения</t>
  </si>
  <si>
    <t>Количество договоров</t>
  </si>
  <si>
    <t>Количество</t>
  </si>
  <si>
    <t>4</t>
  </si>
  <si>
    <t>Приложение № 2</t>
  </si>
  <si>
    <t>Количество месяцев</t>
  </si>
  <si>
    <t>РАСЧЕТЫ</t>
  </si>
  <si>
    <t>к бюджетной смете</t>
  </si>
  <si>
    <t xml:space="preserve">на </t>
  </si>
  <si>
    <t xml:space="preserve"> год</t>
  </si>
  <si>
    <t>КОДЫ</t>
  </si>
  <si>
    <t>Наименование учреждения</t>
  </si>
  <si>
    <t>Наименование бюджета</t>
  </si>
  <si>
    <t>по ОКПО</t>
  </si>
  <si>
    <t>по ОКТМО</t>
  </si>
  <si>
    <t>в том числе:</t>
  </si>
  <si>
    <t>1) Компенсационные выплаты, 
всего</t>
  </si>
  <si>
    <t>2) Стимулирующие выплаты, 
всего</t>
  </si>
  <si>
    <t>ИТОГО:</t>
  </si>
  <si>
    <t xml:space="preserve">Размер начислений на выплаты по оплате труда </t>
  </si>
  <si>
    <t xml:space="preserve">в соответствии с действующими на дату составления </t>
  </si>
  <si>
    <t>сметы нормативными правовыми актами</t>
  </si>
  <si>
    <t>ВСЕГО ПО ВИДУ РАСХОДОВ 111:</t>
  </si>
  <si>
    <t>государственных нужд"</t>
  </si>
  <si>
    <t>Потребле-
ние в год</t>
  </si>
  <si>
    <t>Тариф
(стоимость 
за единицу), 
руб.</t>
  </si>
  <si>
    <t>ВСЕГО ПО ВИДУ РАСХОДОВ 244:</t>
  </si>
  <si>
    <t xml:space="preserve">к Порядку составления, утверждения и ведения </t>
  </si>
  <si>
    <t>Цена за 
единицу 
руб.</t>
  </si>
  <si>
    <t>Вид расходов 244 "Прочая закупка товаров, работ и услуг для</t>
  </si>
  <si>
    <t>Оплата потребления теплоэнергии</t>
  </si>
  <si>
    <t>Оплата потребления электроэнергии</t>
  </si>
  <si>
    <t>гКал.</t>
  </si>
  <si>
    <t>кВт/час</t>
  </si>
  <si>
    <t>куб.м.</t>
  </si>
  <si>
    <t xml:space="preserve">Муниципальное образование </t>
  </si>
  <si>
    <r>
      <t xml:space="preserve">                  </t>
    </r>
    <r>
      <rPr>
        <b/>
        <u val="single"/>
        <sz val="11"/>
        <rFont val="Times New Roman"/>
        <family val="1"/>
      </rPr>
      <t>Тужинский муниципальный район</t>
    </r>
  </si>
  <si>
    <t>Сумма на год, руб.
(гр. 2 х гр. 3)</t>
  </si>
  <si>
    <t>Абонетская оплата за номер</t>
  </si>
  <si>
    <t>Оплата междугородных, международных и местных телефонных соединний</t>
  </si>
  <si>
    <t>Надбавка за стаж</t>
  </si>
  <si>
    <t>Надбавка за интенсивность</t>
  </si>
  <si>
    <t>Доплата до МРОТ</t>
  </si>
  <si>
    <t>Повышающий коэффициент к окладу</t>
  </si>
  <si>
    <t>Приобретение мягкого инвентаря, медикаментов, перевязочных средств, посуды, продуктов питания, горюче-смазочных, строительных, хозяйственных материалов, канцелярских принадлежностей и прочих материальных запасов, всего в том числе:</t>
  </si>
  <si>
    <t>33638151</t>
  </si>
  <si>
    <t xml:space="preserve">Водоснабжение </t>
  </si>
  <si>
    <t>Водоотведение</t>
  </si>
  <si>
    <t>Надбавка за категорию</t>
  </si>
  <si>
    <t>шт</t>
  </si>
  <si>
    <t xml:space="preserve">Оплата по договору за охрану объекта с помощью ТСО и Б без выезда группы задержания </t>
  </si>
  <si>
    <t>МКОУ ДОД "ДДТ"</t>
  </si>
  <si>
    <t>10951179</t>
  </si>
  <si>
    <t>Надбавка за заведование кабинетами</t>
  </si>
  <si>
    <t>1 ед.</t>
  </si>
  <si>
    <t>Оплата по муниципальному контракту № 121 на оказание услуг по проведению санитарно-противоэпидемических мероприятий от 10.11.2014г.(100кв.м*1руб*4мероприятия)</t>
  </si>
  <si>
    <t>5</t>
  </si>
  <si>
    <t>Сумма,  руб.
(гр. 2 х гр. 3)</t>
  </si>
  <si>
    <t>Скоросшиватели</t>
  </si>
  <si>
    <t>Папки для бумаг</t>
  </si>
  <si>
    <t>Клей</t>
  </si>
  <si>
    <t>Штрих</t>
  </si>
  <si>
    <t>Скотч</t>
  </si>
  <si>
    <t>Тетрадь</t>
  </si>
  <si>
    <t>Альбомы</t>
  </si>
  <si>
    <t>Чистящие средства</t>
  </si>
  <si>
    <t>Сода кальц.</t>
  </si>
  <si>
    <t>пачка</t>
  </si>
  <si>
    <t>Порошок</t>
  </si>
  <si>
    <t>Перчатки резиновые</t>
  </si>
  <si>
    <t>пара</t>
  </si>
  <si>
    <t>Перчатки х/б</t>
  </si>
  <si>
    <t>Туалетная бумага</t>
  </si>
  <si>
    <t>Саморезы</t>
  </si>
  <si>
    <t>Скобы</t>
  </si>
  <si>
    <t>Мешки для мусора</t>
  </si>
  <si>
    <t>Вид расходов 119 "Взносы по обязательному социальному страхованию на выплаты по оплате труда работников и иные выплаты работникам казённых учреждений"</t>
  </si>
  <si>
    <t>ВСЕГО ПО ВИДУ РАСХОДОВ 119:</t>
  </si>
  <si>
    <t>Выплаты пед.работникам по 1000 руб. (7,33 ставки)</t>
  </si>
  <si>
    <t>Оплата по окладам (должностным окладам), ставкам заработной платы, всего 8,83 ставки</t>
  </si>
  <si>
    <t>Оплата работ по измерению сопротивления СПК "Агропромэнерго"</t>
  </si>
  <si>
    <t>Оплата по соглашению о реструктуризации задолженности по обслуживанию средств АПС на территории Тужинского района ООО "Компас" 9325 руб. * 12 мес.)</t>
  </si>
  <si>
    <t>6</t>
  </si>
  <si>
    <t>Оплата неисключительных прав использования Программы в определённых конфигурациях и с определённой функциональностью ООО "Компания СБиС - Вятка"</t>
  </si>
  <si>
    <t>7</t>
  </si>
  <si>
    <t>Конкурс "Хрустальная капелька" (март)</t>
  </si>
  <si>
    <t>Зарница (май)</t>
  </si>
  <si>
    <t>Конкурс "Секреты мастерства" (апрель)</t>
  </si>
  <si>
    <t>Бумага ксероксная</t>
  </si>
  <si>
    <t>Мыло жидкое</t>
  </si>
  <si>
    <t>шт.</t>
  </si>
  <si>
    <t>5001</t>
  </si>
  <si>
    <t>5003</t>
  </si>
  <si>
    <t>5004</t>
  </si>
  <si>
    <t>Вид расходов 111 "Фонд оплаты труда казённых учреждений"</t>
  </si>
  <si>
    <t>Сумма в месяц (согласно штатному расписанию), руб.</t>
  </si>
  <si>
    <t>Предусмотрено в соответствии с ЛБО   (на 10,8 месяцев)</t>
  </si>
  <si>
    <t>Стоимость
за единицу,
 руб.</t>
  </si>
  <si>
    <t>Сумма на год, руб.</t>
  </si>
  <si>
    <t xml:space="preserve">Предусмотрно в соответствии с ЛБО   </t>
  </si>
  <si>
    <t>Сумма на год,  руб.
(гр. 5 х гр.6)</t>
  </si>
  <si>
    <t xml:space="preserve">Предусмотрено в соответствии с ЛБО  </t>
  </si>
  <si>
    <t>Стоимость на год, руб.</t>
  </si>
  <si>
    <t xml:space="preserve">Предусмотрено в соответствии с ЛБО     </t>
  </si>
  <si>
    <t xml:space="preserve">Предусмотрено в соответствии с ЛБО       </t>
  </si>
  <si>
    <t>Мероприятия по плану:</t>
  </si>
  <si>
    <t xml:space="preserve">Предусмотрено в соответствии с ЛБО         </t>
  </si>
  <si>
    <r>
      <t xml:space="preserve">бюджетных смет МКУ "Управления образования"  от </t>
    </r>
    <r>
      <rPr>
        <u val="single"/>
        <sz val="8"/>
        <rFont val="Times New Roman"/>
        <family val="1"/>
      </rPr>
      <t>23.12.2016 № 80-ОД</t>
    </r>
  </si>
  <si>
    <t>2017</t>
  </si>
  <si>
    <t>I. Код направления расходов 211 "Заработная плата"</t>
  </si>
  <si>
    <t>II. Код направления расходов 213 "Начисления на выплаты по оплате труда"</t>
  </si>
  <si>
    <t>I. Код направления расходов 221 "Услуги связи"</t>
  </si>
  <si>
    <t>III. Код направления расходов 223 "Коммунальные услуги"</t>
  </si>
  <si>
    <t>V. Код направления расходов 225 "Работы, услуги по содержанию имущества"</t>
  </si>
  <si>
    <t>VI. Код направления расходов 226 "Прочие работы, услуги"</t>
  </si>
  <si>
    <t>VIII. Код направления расходов 290 "Прочие расходы"</t>
  </si>
  <si>
    <t>X. Код направления расходов 340 "Увеличение стоимости материальных запасов"</t>
  </si>
  <si>
    <t>Оплата за техническое обслуживание средств обеспечения пожарной безопасности зданий и сооружений ООО "Сова" (600руб.*12мес)</t>
  </si>
  <si>
    <t>Конкурс "Вятская жемчужина" (январь)</t>
  </si>
  <si>
    <t>Конкурс "Брейн - ринг" (апрель)</t>
  </si>
  <si>
    <t>Конкурс "День здоровья"" (апрель)</t>
  </si>
  <si>
    <t>День защиты детей "Вместе весело шагать по простарам"</t>
  </si>
  <si>
    <t>0703.010000219А.111; 0703.010000219Б.111</t>
  </si>
  <si>
    <t>0703.010000219А.119; 0703.010000219Б.119</t>
  </si>
  <si>
    <t>0703.010000219В.244</t>
  </si>
  <si>
    <t>Журналы</t>
  </si>
  <si>
    <t>Програмное обеспечение "Аверс"</t>
  </si>
  <si>
    <t>Оплата "Сова плюс" за видеонаблюдение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</si>
</sst>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8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0" borderId="13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 wrapText="1"/>
    </xf>
    <xf numFmtId="0" fontId="5" fillId="0" borderId="13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right" vertical="top"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13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vertical="top" indent="3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5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2" fontId="5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49" fontId="4" fillId="0" borderId="1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2" fontId="5" fillId="0" borderId="15" xfId="0" applyNumberFormat="1" applyFont="1" applyBorder="1" applyAlignment="1">
      <alignment horizontal="center" vertical="top"/>
    </xf>
    <xf numFmtId="2" fontId="5" fillId="0" borderId="20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shrinkToFit="1"/>
    </xf>
    <xf numFmtId="0" fontId="3" fillId="0" borderId="15" xfId="0" applyFont="1" applyBorder="1" applyAlignment="1">
      <alignment horizontal="center" vertical="top" shrinkToFit="1"/>
    </xf>
    <xf numFmtId="0" fontId="3" fillId="0" borderId="20" xfId="0" applyFont="1" applyBorder="1" applyAlignment="1">
      <alignment horizontal="center" vertical="top" shrinkToFit="1"/>
    </xf>
    <xf numFmtId="0" fontId="3" fillId="0" borderId="1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top"/>
    </xf>
    <xf numFmtId="2" fontId="5" fillId="0" borderId="15" xfId="0" applyNumberFormat="1" applyFont="1" applyFill="1" applyBorder="1" applyAlignment="1">
      <alignment horizontal="center" vertical="top"/>
    </xf>
    <xf numFmtId="2" fontId="5" fillId="0" borderId="20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54"/>
  <sheetViews>
    <sheetView view="pageBreakPreview" zoomScaleSheetLayoutView="100" zoomScalePageLayoutView="0" workbookViewId="0" topLeftCell="A37">
      <selection activeCell="AO52" sqref="AO52"/>
    </sheetView>
  </sheetViews>
  <sheetFormatPr defaultColWidth="0.875" defaultRowHeight="12.75"/>
  <cols>
    <col min="1" max="31" width="0.875" style="3" customWidth="1"/>
    <col min="32" max="32" width="1.37890625" style="3" customWidth="1"/>
    <col min="33" max="16384" width="0.875" style="3" customWidth="1"/>
  </cols>
  <sheetData>
    <row r="1" s="1" customFormat="1" ht="10.5" customHeight="1">
      <c r="BP1" s="1" t="s">
        <v>9</v>
      </c>
    </row>
    <row r="2" s="1" customFormat="1" ht="10.5" customHeight="1">
      <c r="BP2" s="1" t="s">
        <v>32</v>
      </c>
    </row>
    <row r="3" spans="69:131" s="1" customFormat="1" ht="24.75" customHeight="1">
      <c r="BQ3" s="106" t="s">
        <v>112</v>
      </c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</row>
    <row r="4" ht="12" customHeight="1"/>
    <row r="5" spans="1:132" s="2" customFormat="1" ht="14.25" customHeight="1">
      <c r="A5" s="99" t="s">
        <v>11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</row>
    <row r="6" ht="12" customHeight="1"/>
    <row r="7" spans="1:132" s="2" customFormat="1" ht="14.25" customHeight="1">
      <c r="A7" s="99" t="s">
        <v>12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</row>
    <row r="8" spans="47:58" s="2" customFormat="1" ht="14.25" customHeight="1">
      <c r="AU8" s="5" t="s">
        <v>13</v>
      </c>
      <c r="AV8" s="100" t="s">
        <v>113</v>
      </c>
      <c r="AW8" s="100"/>
      <c r="AX8" s="100"/>
      <c r="AY8" s="100"/>
      <c r="AZ8" s="100"/>
      <c r="BA8" s="100"/>
      <c r="BB8" s="100"/>
      <c r="BC8" s="100"/>
      <c r="BD8" s="100"/>
      <c r="BE8" s="100"/>
      <c r="BF8" s="2" t="s">
        <v>14</v>
      </c>
    </row>
    <row r="9" spans="47:57" s="2" customFormat="1" ht="14.25" customHeight="1">
      <c r="AU9" s="5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15:132" s="4" customFormat="1" ht="21.75" customHeight="1">
      <c r="DK10" s="107" t="s">
        <v>15</v>
      </c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9"/>
    </row>
    <row r="11" spans="1:132" s="4" customFormat="1" ht="15">
      <c r="A11" s="7" t="s">
        <v>16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54" t="s">
        <v>56</v>
      </c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W11" s="4" t="s">
        <v>18</v>
      </c>
      <c r="DK11" s="74" t="s">
        <v>57</v>
      </c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6"/>
    </row>
    <row r="12" spans="1:132" s="4" customFormat="1" ht="1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K12" s="110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2"/>
    </row>
    <row r="13" spans="115:132" s="4" customFormat="1" ht="6" customHeight="1">
      <c r="DK13" s="77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9"/>
    </row>
    <row r="14" spans="1:132" s="4" customFormat="1" ht="15">
      <c r="A14" s="7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54" t="s">
        <v>40</v>
      </c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7"/>
      <c r="BW14" s="4" t="s">
        <v>19</v>
      </c>
      <c r="DK14" s="74" t="s">
        <v>50</v>
      </c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6"/>
    </row>
    <row r="15" spans="1:132" s="4" customFormat="1" ht="17.25" customHeight="1">
      <c r="A15" s="55" t="s">
        <v>41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DK15" s="77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9"/>
    </row>
    <row r="16" s="4" customFormat="1" ht="15"/>
    <row r="17" s="4" customFormat="1" ht="15"/>
    <row r="18" spans="1:132" ht="13.5" customHeight="1">
      <c r="A18" s="55" t="s">
        <v>99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</row>
    <row r="19" ht="12.75" customHeight="1"/>
    <row r="20" spans="1:132" ht="13.5" customHeight="1">
      <c r="A20" s="55" t="s">
        <v>114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</row>
    <row r="21" spans="1:60" ht="12.75" customHeight="1">
      <c r="A21" s="54" t="s">
        <v>127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</row>
    <row r="22" spans="1:132" s="18" customFormat="1" ht="75" customHeight="1">
      <c r="A22" s="81" t="s">
        <v>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3"/>
      <c r="AO22" s="81" t="s">
        <v>100</v>
      </c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3"/>
      <c r="BI22" s="81" t="s">
        <v>10</v>
      </c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  <c r="CA22" s="81" t="s">
        <v>42</v>
      </c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3"/>
      <c r="DB22" s="81" t="s">
        <v>101</v>
      </c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3"/>
    </row>
    <row r="23" spans="1:132" s="18" customFormat="1" ht="14.25" customHeight="1">
      <c r="A23" s="71">
        <v>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3"/>
      <c r="AO23" s="71">
        <v>2</v>
      </c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3"/>
      <c r="BI23" s="71">
        <v>3</v>
      </c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3"/>
      <c r="CA23" s="71">
        <v>4</v>
      </c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3"/>
      <c r="DB23" s="71">
        <v>5</v>
      </c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3"/>
    </row>
    <row r="24" spans="1:132" s="18" customFormat="1" ht="45" customHeight="1">
      <c r="A24" s="9"/>
      <c r="B24" s="96" t="s">
        <v>84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7"/>
      <c r="AO24" s="58">
        <v>44767.5</v>
      </c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60"/>
      <c r="BI24" s="58">
        <v>12</v>
      </c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  <c r="CA24" s="61">
        <f>SUM(AO24*BI24)</f>
        <v>537210</v>
      </c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60"/>
      <c r="DB24" s="87">
        <f>SUM(CA24*0.9557926893)</f>
        <v>513461.39061885304</v>
      </c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9"/>
    </row>
    <row r="25" spans="2:132" s="12" customFormat="1" ht="15">
      <c r="B25" s="80" t="s">
        <v>20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</row>
    <row r="26" spans="1:132" s="18" customFormat="1" ht="30" customHeight="1">
      <c r="A26" s="9"/>
      <c r="B26" s="96" t="s">
        <v>21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7"/>
      <c r="AO26" s="58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60"/>
      <c r="BI26" s="58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  <c r="CA26" s="58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60"/>
      <c r="DB26" s="58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60"/>
    </row>
    <row r="27" spans="1:132" s="18" customFormat="1" ht="15" customHeight="1">
      <c r="A27" s="10"/>
      <c r="B27" s="68" t="s">
        <v>20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9"/>
      <c r="AO27" s="62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4"/>
      <c r="BI27" s="62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  <c r="CA27" s="62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4"/>
      <c r="DB27" s="62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4"/>
    </row>
    <row r="28" spans="1:132" s="18" customFormat="1" ht="14.25" customHeight="1">
      <c r="A28" s="11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5"/>
      <c r="AO28" s="65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7"/>
      <c r="BI28" s="65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  <c r="CA28" s="65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7"/>
      <c r="DB28" s="65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7"/>
    </row>
    <row r="29" spans="1:132" s="18" customFormat="1" ht="14.25" customHeight="1">
      <c r="A29" s="9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7"/>
      <c r="AO29" s="58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60"/>
      <c r="BI29" s="58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  <c r="CA29" s="58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60"/>
      <c r="DB29" s="58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60"/>
    </row>
    <row r="30" spans="1:132" s="18" customFormat="1" ht="14.25" customHeight="1">
      <c r="A30" s="9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7"/>
      <c r="AO30" s="58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60"/>
      <c r="BI30" s="58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  <c r="CA30" s="58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60"/>
      <c r="DB30" s="58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60"/>
    </row>
    <row r="31" spans="1:132" s="18" customFormat="1" ht="30" customHeight="1">
      <c r="A31" s="9"/>
      <c r="B31" s="96" t="s">
        <v>22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7"/>
      <c r="AO31" s="62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4"/>
      <c r="BI31" s="62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  <c r="CA31" s="61">
        <f>SUM(CA34:DA40)</f>
        <v>371250.6</v>
      </c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60"/>
      <c r="DB31" s="90">
        <f>SUM(CA31*0.9557926893)</f>
        <v>354838.60937823856</v>
      </c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2"/>
    </row>
    <row r="32" spans="1:132" s="18" customFormat="1" ht="15" customHeight="1">
      <c r="A32" s="10"/>
      <c r="B32" s="68" t="s">
        <v>20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9"/>
      <c r="AO32" s="62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4"/>
      <c r="BI32" s="62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  <c r="CA32" s="62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4"/>
      <c r="DB32" s="90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2"/>
    </row>
    <row r="33" spans="1:132" s="18" customFormat="1" ht="14.25" customHeight="1">
      <c r="A33" s="11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5"/>
      <c r="AO33" s="65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7"/>
      <c r="BI33" s="65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  <c r="CA33" s="65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7"/>
      <c r="DB33" s="93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5"/>
    </row>
    <row r="34" spans="1:132" s="18" customFormat="1" ht="15.75" customHeight="1">
      <c r="A34" s="9"/>
      <c r="B34" s="96" t="s">
        <v>45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7"/>
      <c r="AO34" s="84">
        <v>3913.75</v>
      </c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6"/>
      <c r="BI34" s="58">
        <v>12</v>
      </c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  <c r="CA34" s="61">
        <f aca="true" t="shared" si="0" ref="CA34:CA40">SUM(AO34*BI34)</f>
        <v>46965</v>
      </c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60"/>
      <c r="DB34" s="87">
        <f aca="true" t="shared" si="1" ref="DB34:DB40">SUM(CA34*0.9557926893)</f>
        <v>44888.8036529745</v>
      </c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9"/>
    </row>
    <row r="35" spans="1:132" s="18" customFormat="1" ht="14.25" customHeight="1">
      <c r="A35" s="9"/>
      <c r="B35" s="96" t="s">
        <v>46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7"/>
      <c r="AO35" s="84">
        <v>7245.27</v>
      </c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6"/>
      <c r="BI35" s="58">
        <v>12</v>
      </c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  <c r="CA35" s="61">
        <f t="shared" si="0"/>
        <v>86943.24</v>
      </c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60"/>
      <c r="DB35" s="87">
        <f t="shared" si="1"/>
        <v>83099.71317605535</v>
      </c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9"/>
    </row>
    <row r="36" spans="1:132" s="18" customFormat="1" ht="14.25" customHeight="1">
      <c r="A36" s="9"/>
      <c r="B36" s="96" t="s">
        <v>53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7"/>
      <c r="AO36" s="84">
        <v>2159.2</v>
      </c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6"/>
      <c r="BI36" s="58">
        <v>12</v>
      </c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  <c r="CA36" s="61">
        <f t="shared" si="0"/>
        <v>25910.399999999998</v>
      </c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60"/>
      <c r="DB36" s="87">
        <f t="shared" si="1"/>
        <v>24764.97089683872</v>
      </c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9"/>
    </row>
    <row r="37" spans="1:132" s="18" customFormat="1" ht="19.5" customHeight="1">
      <c r="A37" s="36"/>
      <c r="B37" s="96" t="s">
        <v>47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7"/>
      <c r="AO37" s="84">
        <v>5467.95</v>
      </c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6"/>
      <c r="BI37" s="58">
        <v>12</v>
      </c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  <c r="CA37" s="61">
        <f t="shared" si="0"/>
        <v>65615.4</v>
      </c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60"/>
      <c r="DB37" s="87">
        <f t="shared" si="1"/>
        <v>62714.71962549522</v>
      </c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9"/>
    </row>
    <row r="38" spans="1:132" s="18" customFormat="1" ht="30" customHeight="1">
      <c r="A38" s="36"/>
      <c r="B38" s="96" t="s">
        <v>58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7"/>
      <c r="AO38" s="84">
        <v>3007.8</v>
      </c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6"/>
      <c r="BI38" s="58">
        <v>12</v>
      </c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  <c r="CA38" s="61">
        <f t="shared" si="0"/>
        <v>36093.600000000006</v>
      </c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60"/>
      <c r="DB38" s="87">
        <f t="shared" si="1"/>
        <v>34497.999010518484</v>
      </c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9"/>
    </row>
    <row r="39" spans="1:132" s="18" customFormat="1" ht="32.25" customHeight="1">
      <c r="A39" s="36"/>
      <c r="B39" s="96" t="s">
        <v>83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7"/>
      <c r="AO39" s="84">
        <v>7333.33</v>
      </c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6"/>
      <c r="BI39" s="58">
        <v>12</v>
      </c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  <c r="CA39" s="61">
        <f t="shared" si="0"/>
        <v>87999.95999999999</v>
      </c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60"/>
      <c r="DB39" s="87">
        <f t="shared" si="1"/>
        <v>84109.71842669243</v>
      </c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9"/>
    </row>
    <row r="40" spans="1:132" s="18" customFormat="1" ht="19.5" customHeight="1">
      <c r="A40" s="36"/>
      <c r="B40" s="96" t="s">
        <v>48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7"/>
      <c r="AO40" s="84">
        <v>1810.25</v>
      </c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6"/>
      <c r="BI40" s="58">
        <v>12</v>
      </c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  <c r="CA40" s="61">
        <f t="shared" si="0"/>
        <v>21723</v>
      </c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60"/>
      <c r="DB40" s="87">
        <f t="shared" si="1"/>
        <v>20762.684589663902</v>
      </c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9"/>
    </row>
    <row r="41" spans="1:132" s="29" customFormat="1" ht="1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 t="s">
        <v>23</v>
      </c>
      <c r="BZ41" s="16"/>
      <c r="CA41" s="101">
        <f>SUM(CA31+CA24)</f>
        <v>908460.6</v>
      </c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3"/>
      <c r="DB41" s="101">
        <f>SUM(DB31+DB24)</f>
        <v>868299.9999970916</v>
      </c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3"/>
    </row>
    <row r="42" spans="1:132" s="29" customFormat="1" ht="15" customHeight="1">
      <c r="A42" s="2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5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5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</row>
    <row r="43" spans="1:121" s="7" customFormat="1" ht="13.5" customHeight="1">
      <c r="A43" s="55" t="s">
        <v>27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6">
        <f>SUM(DB41)</f>
        <v>868299.9999970916</v>
      </c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</row>
    <row r="44" spans="1:121" s="7" customFormat="1" ht="13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</row>
    <row r="45" spans="1:132" ht="28.5" customHeight="1">
      <c r="A45" s="57" t="s">
        <v>81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</row>
    <row r="46" spans="1:132" s="29" customFormat="1" ht="15" customHeight="1">
      <c r="A46" s="2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5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5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</row>
    <row r="47" spans="1:50" ht="13.5" customHeight="1">
      <c r="A47" s="55" t="s">
        <v>128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</row>
    <row r="48" spans="1:132" ht="13.5" customHeight="1">
      <c r="A48" s="55" t="s">
        <v>115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</row>
    <row r="49" s="4" customFormat="1" ht="12.75" customHeight="1"/>
    <row r="50" s="4" customFormat="1" ht="12.75" customHeight="1">
      <c r="A50" s="4" t="s">
        <v>24</v>
      </c>
    </row>
    <row r="51" s="4" customFormat="1" ht="12.75" customHeight="1">
      <c r="A51" s="4" t="s">
        <v>25</v>
      </c>
    </row>
    <row r="52" spans="1:121" s="4" customFormat="1" ht="12.75" customHeight="1">
      <c r="A52" s="4" t="s">
        <v>26</v>
      </c>
      <c r="BM52" s="98">
        <v>262300</v>
      </c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</row>
    <row r="53" s="4" customFormat="1" ht="13.5" customHeight="1"/>
    <row r="54" spans="1:121" s="7" customFormat="1" ht="13.5" customHeight="1">
      <c r="A54" s="55" t="s">
        <v>82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6">
        <f>SUM(BM52)</f>
        <v>262300</v>
      </c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</row>
  </sheetData>
  <sheetProtection/>
  <mergeCells count="107">
    <mergeCell ref="DB38:EB38"/>
    <mergeCell ref="DB39:EB39"/>
    <mergeCell ref="BI39:BZ39"/>
    <mergeCell ref="CA39:DA39"/>
    <mergeCell ref="CA35:DA35"/>
    <mergeCell ref="CA41:DA41"/>
    <mergeCell ref="DB37:EB37"/>
    <mergeCell ref="BI40:BZ40"/>
    <mergeCell ref="CA40:DA40"/>
    <mergeCell ref="DB40:EB40"/>
    <mergeCell ref="CA36:DA36"/>
    <mergeCell ref="DB36:EB36"/>
    <mergeCell ref="A12:DG12"/>
    <mergeCell ref="A18:EB18"/>
    <mergeCell ref="BQ3:EA3"/>
    <mergeCell ref="DB30:EB30"/>
    <mergeCell ref="DB27:EB28"/>
    <mergeCell ref="A5:EB5"/>
    <mergeCell ref="DK10:EB10"/>
    <mergeCell ref="DK11:EB13"/>
    <mergeCell ref="DB24:EB24"/>
    <mergeCell ref="AO27:BH28"/>
    <mergeCell ref="AG11:BR11"/>
    <mergeCell ref="AG14:BR14"/>
    <mergeCell ref="BI23:BZ23"/>
    <mergeCell ref="AO26:BH26"/>
    <mergeCell ref="A22:AN22"/>
    <mergeCell ref="B26:AN26"/>
    <mergeCell ref="AO24:BH24"/>
    <mergeCell ref="CA24:DA24"/>
    <mergeCell ref="CA26:DA26"/>
    <mergeCell ref="B24:AN24"/>
    <mergeCell ref="B33:AN33"/>
    <mergeCell ref="AO29:BH29"/>
    <mergeCell ref="B29:AN29"/>
    <mergeCell ref="AO30:BH30"/>
    <mergeCell ref="BI30:BZ30"/>
    <mergeCell ref="B28:AN28"/>
    <mergeCell ref="B36:AN36"/>
    <mergeCell ref="A7:EB7"/>
    <mergeCell ref="AV8:BE8"/>
    <mergeCell ref="DB41:EB41"/>
    <mergeCell ref="AO22:BH22"/>
    <mergeCell ref="BI22:BZ22"/>
    <mergeCell ref="DB23:EB23"/>
    <mergeCell ref="DB22:EB22"/>
    <mergeCell ref="DB29:EB29"/>
    <mergeCell ref="AO23:BH23"/>
    <mergeCell ref="B34:AN34"/>
    <mergeCell ref="AO31:BH31"/>
    <mergeCell ref="B31:AN31"/>
    <mergeCell ref="BI27:BZ28"/>
    <mergeCell ref="AO34:BH34"/>
    <mergeCell ref="CA31:DA31"/>
    <mergeCell ref="CA32:DA33"/>
    <mergeCell ref="CA27:DA28"/>
    <mergeCell ref="B30:AN30"/>
    <mergeCell ref="A54:BL54"/>
    <mergeCell ref="BM54:DQ54"/>
    <mergeCell ref="B40:AN40"/>
    <mergeCell ref="AO40:BH40"/>
    <mergeCell ref="B38:AN38"/>
    <mergeCell ref="AO38:BH38"/>
    <mergeCell ref="BI38:BZ38"/>
    <mergeCell ref="CA38:DA38"/>
    <mergeCell ref="B39:AN39"/>
    <mergeCell ref="AO39:BH39"/>
    <mergeCell ref="BM52:DQ52"/>
    <mergeCell ref="AO36:BH36"/>
    <mergeCell ref="BI36:BZ36"/>
    <mergeCell ref="B32:AN32"/>
    <mergeCell ref="AO32:BH33"/>
    <mergeCell ref="BI34:BZ34"/>
    <mergeCell ref="B37:AN37"/>
    <mergeCell ref="AO37:BH37"/>
    <mergeCell ref="BI37:BZ37"/>
    <mergeCell ref="CA37:DA37"/>
    <mergeCell ref="A48:EB48"/>
    <mergeCell ref="AO35:BH35"/>
    <mergeCell ref="BI35:BZ35"/>
    <mergeCell ref="DB35:EB35"/>
    <mergeCell ref="DB32:EB33"/>
    <mergeCell ref="BI31:BZ31"/>
    <mergeCell ref="B35:AN35"/>
    <mergeCell ref="A47:AX47"/>
    <mergeCell ref="DB34:EB34"/>
    <mergeCell ref="DB31:EB31"/>
    <mergeCell ref="A15:CP15"/>
    <mergeCell ref="A20:EB20"/>
    <mergeCell ref="BI26:BZ26"/>
    <mergeCell ref="DB26:EB26"/>
    <mergeCell ref="A23:AN23"/>
    <mergeCell ref="BI24:BZ24"/>
    <mergeCell ref="CA23:DA23"/>
    <mergeCell ref="DK14:EB15"/>
    <mergeCell ref="B25:EB25"/>
    <mergeCell ref="CA22:DA22"/>
    <mergeCell ref="A21:BH21"/>
    <mergeCell ref="A43:BL43"/>
    <mergeCell ref="BM43:DQ43"/>
    <mergeCell ref="A45:EB45"/>
    <mergeCell ref="BI29:BZ29"/>
    <mergeCell ref="CA29:DA29"/>
    <mergeCell ref="CA34:DA34"/>
    <mergeCell ref="BI32:BZ33"/>
    <mergeCell ref="CA30:DA30"/>
    <mergeCell ref="B27:AN27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2"/>
  <sheetViews>
    <sheetView view="pageBreakPreview" zoomScaleSheetLayoutView="100" zoomScalePageLayoutView="0" workbookViewId="0" topLeftCell="A13">
      <selection activeCell="BZ9" sqref="BZ9:CS9"/>
    </sheetView>
  </sheetViews>
  <sheetFormatPr defaultColWidth="0.875" defaultRowHeight="12.75"/>
  <cols>
    <col min="1" max="6" width="0.875" style="3" customWidth="1"/>
    <col min="7" max="7" width="0.12890625" style="3" customWidth="1"/>
    <col min="8" max="24" width="0.875" style="3" hidden="1" customWidth="1"/>
    <col min="25" max="25" width="5.75390625" style="3" customWidth="1"/>
    <col min="26" max="47" width="0.875" style="3" customWidth="1"/>
    <col min="48" max="16384" width="0.875" style="3" customWidth="1"/>
  </cols>
  <sheetData>
    <row r="1" spans="1:170" ht="13.5" customHeight="1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</row>
    <row r="2" spans="1:170" ht="13.5" customHeight="1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</row>
    <row r="3" ht="12.75" customHeight="1"/>
    <row r="4" spans="1:170" ht="13.5" customHeight="1">
      <c r="A4" s="55" t="s">
        <v>116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</row>
    <row r="5" spans="1:170" s="17" customFormat="1" ht="12.75" customHeight="1">
      <c r="A5" s="24"/>
      <c r="B5" s="140" t="s">
        <v>129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26"/>
      <c r="BL5" s="26"/>
      <c r="BM5" s="26"/>
      <c r="BN5" s="26"/>
      <c r="BO5" s="26"/>
      <c r="BP5" s="26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3"/>
      <c r="CC5" s="23"/>
      <c r="CD5" s="23"/>
      <c r="CE5" s="23"/>
      <c r="CF5" s="23"/>
      <c r="CG5" s="23"/>
      <c r="CH5" s="23"/>
      <c r="CJ5" s="23"/>
      <c r="CK5" s="23"/>
      <c r="CL5" s="23"/>
      <c r="CM5" s="23"/>
      <c r="CN5" s="23"/>
      <c r="CO5" s="23"/>
      <c r="CP5" s="23"/>
      <c r="CQ5" s="23"/>
      <c r="CR5" s="23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3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</row>
    <row r="6" spans="1:170" s="18" customFormat="1" ht="45" customHeight="1">
      <c r="A6" s="81" t="s">
        <v>0</v>
      </c>
      <c r="B6" s="82"/>
      <c r="C6" s="82"/>
      <c r="D6" s="82"/>
      <c r="E6" s="82"/>
      <c r="F6" s="83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81" t="s">
        <v>1</v>
      </c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3"/>
      <c r="BH6" s="81" t="s">
        <v>5</v>
      </c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3"/>
      <c r="BZ6" s="81" t="s">
        <v>102</v>
      </c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3"/>
      <c r="CT6" s="81" t="s">
        <v>103</v>
      </c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3"/>
      <c r="DU6" s="81" t="s">
        <v>104</v>
      </c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3"/>
    </row>
    <row r="7" spans="1:170" s="18" customFormat="1" ht="14.25" customHeight="1">
      <c r="A7" s="71">
        <v>1</v>
      </c>
      <c r="B7" s="72"/>
      <c r="C7" s="72"/>
      <c r="D7" s="72"/>
      <c r="E7" s="72"/>
      <c r="F7" s="7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71">
        <v>2</v>
      </c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3"/>
      <c r="BH7" s="71">
        <v>3</v>
      </c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3"/>
      <c r="BZ7" s="71">
        <v>4</v>
      </c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3"/>
      <c r="CT7" s="71">
        <v>5</v>
      </c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3"/>
      <c r="DU7" s="71">
        <v>6</v>
      </c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3"/>
    </row>
    <row r="8" spans="1:170" s="18" customFormat="1" ht="30" customHeight="1">
      <c r="A8" s="123" t="s">
        <v>2</v>
      </c>
      <c r="B8" s="124"/>
      <c r="C8" s="124"/>
      <c r="D8" s="124"/>
      <c r="E8" s="124"/>
      <c r="F8" s="12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114" t="s">
        <v>43</v>
      </c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6"/>
      <c r="BH8" s="58" t="s">
        <v>59</v>
      </c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60"/>
      <c r="BZ8" s="58">
        <v>468.85</v>
      </c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60"/>
      <c r="CT8" s="71">
        <f>SUM(BZ8*12)</f>
        <v>5626.200000000001</v>
      </c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3"/>
      <c r="DU8" s="58">
        <v>1500</v>
      </c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60"/>
    </row>
    <row r="9" spans="1:170" s="18" customFormat="1" ht="43.5" customHeight="1">
      <c r="A9" s="123" t="s">
        <v>3</v>
      </c>
      <c r="B9" s="124"/>
      <c r="C9" s="124"/>
      <c r="D9" s="124"/>
      <c r="E9" s="124"/>
      <c r="F9" s="12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139" t="s">
        <v>44</v>
      </c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7"/>
      <c r="BH9" s="71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3"/>
      <c r="BZ9" s="71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3"/>
      <c r="CT9" s="71">
        <v>6400</v>
      </c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3"/>
      <c r="DU9" s="58">
        <v>1500</v>
      </c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60"/>
    </row>
    <row r="10" spans="1:170" s="29" customFormat="1" ht="14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9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13" t="s">
        <v>23</v>
      </c>
      <c r="CS10" s="22"/>
      <c r="CT10" s="117">
        <f>SUM(CT8:DT9)</f>
        <v>12026.2</v>
      </c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9"/>
      <c r="DU10" s="113">
        <f>SUM(DU8:FN9)</f>
        <v>3000</v>
      </c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3"/>
    </row>
    <row r="11" spans="1:170" s="17" customFormat="1" ht="12.7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3"/>
      <c r="CC11" s="23"/>
      <c r="CD11" s="23"/>
      <c r="CE11" s="23"/>
      <c r="CF11" s="23"/>
      <c r="CG11" s="23"/>
      <c r="CH11" s="23"/>
      <c r="CJ11" s="23"/>
      <c r="CK11" s="23"/>
      <c r="CL11" s="23"/>
      <c r="CM11" s="23"/>
      <c r="CN11" s="23"/>
      <c r="CO11" s="23"/>
      <c r="CP11" s="23"/>
      <c r="CQ11" s="23"/>
      <c r="CR11" s="23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3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</row>
    <row r="12" spans="1:170" s="17" customFormat="1" ht="14.2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3"/>
      <c r="CC12" s="23"/>
      <c r="CD12" s="23"/>
      <c r="CE12" s="23"/>
      <c r="CF12" s="23"/>
      <c r="CG12" s="23"/>
      <c r="CH12" s="23"/>
      <c r="CJ12" s="23"/>
      <c r="CK12" s="23"/>
      <c r="CL12" s="23"/>
      <c r="CM12" s="23"/>
      <c r="CN12" s="23"/>
      <c r="CO12" s="23"/>
      <c r="CP12" s="23"/>
      <c r="CQ12" s="23"/>
      <c r="CR12" s="23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3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</row>
    <row r="13" spans="1:170" ht="13.5" customHeight="1">
      <c r="A13" s="55" t="s">
        <v>117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</row>
    <row r="14" spans="1:55" ht="12.75" customHeight="1">
      <c r="A14" s="54" t="s">
        <v>129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</row>
    <row r="15" spans="1:170" s="18" customFormat="1" ht="60" customHeight="1">
      <c r="A15" s="81" t="s">
        <v>0</v>
      </c>
      <c r="B15" s="82"/>
      <c r="C15" s="82"/>
      <c r="D15" s="82"/>
      <c r="E15" s="82"/>
      <c r="F15" s="83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3"/>
      <c r="Y15" s="34"/>
      <c r="Z15" s="81" t="s">
        <v>1</v>
      </c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3"/>
      <c r="BD15" s="81" t="s">
        <v>5</v>
      </c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3"/>
      <c r="BQ15" s="81" t="s">
        <v>29</v>
      </c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3"/>
      <c r="CE15" s="81" t="s">
        <v>30</v>
      </c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3"/>
      <c r="CT15" s="81" t="s">
        <v>105</v>
      </c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3"/>
      <c r="DU15" s="81" t="s">
        <v>106</v>
      </c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3"/>
    </row>
    <row r="16" spans="1:170" s="18" customFormat="1" ht="15">
      <c r="A16" s="71">
        <v>1</v>
      </c>
      <c r="B16" s="72"/>
      <c r="C16" s="72"/>
      <c r="D16" s="72"/>
      <c r="E16" s="72"/>
      <c r="F16" s="7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129">
        <v>3</v>
      </c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1"/>
      <c r="BD16" s="129">
        <v>4</v>
      </c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1"/>
      <c r="BQ16" s="129">
        <v>5</v>
      </c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1"/>
      <c r="CE16" s="129">
        <v>6</v>
      </c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1"/>
      <c r="CT16" s="81">
        <v>7</v>
      </c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3"/>
      <c r="DU16" s="129">
        <v>8</v>
      </c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1"/>
    </row>
    <row r="17" spans="1:170" s="18" customFormat="1" ht="32.25" customHeight="1">
      <c r="A17" s="123" t="s">
        <v>2</v>
      </c>
      <c r="B17" s="124"/>
      <c r="C17" s="124"/>
      <c r="D17" s="124"/>
      <c r="E17" s="124"/>
      <c r="F17" s="12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 t="s">
        <v>96</v>
      </c>
      <c r="Z17" s="139" t="s">
        <v>35</v>
      </c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7"/>
      <c r="BD17" s="126" t="s">
        <v>37</v>
      </c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8"/>
      <c r="BQ17" s="71">
        <v>43</v>
      </c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3"/>
      <c r="CE17" s="71">
        <v>1814.2</v>
      </c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3"/>
      <c r="CT17" s="81">
        <f>SUM(BQ17*CE17)</f>
        <v>78010.6</v>
      </c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3"/>
      <c r="DU17" s="133">
        <f>SUM(CT17*0.9568004)</f>
        <v>74640.57328424</v>
      </c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5"/>
    </row>
    <row r="18" spans="1:170" s="18" customFormat="1" ht="30" customHeight="1">
      <c r="A18" s="123" t="s">
        <v>3</v>
      </c>
      <c r="B18" s="124"/>
      <c r="C18" s="124"/>
      <c r="D18" s="124"/>
      <c r="E18" s="124"/>
      <c r="F18" s="12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 t="s">
        <v>97</v>
      </c>
      <c r="Z18" s="139" t="s">
        <v>36</v>
      </c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7"/>
      <c r="BD18" s="126" t="s">
        <v>38</v>
      </c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8"/>
      <c r="BQ18" s="71">
        <v>2000</v>
      </c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3"/>
      <c r="CE18" s="71">
        <v>7.49</v>
      </c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3"/>
      <c r="CT18" s="81">
        <f>SUM(BQ18*CE18)</f>
        <v>14980</v>
      </c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3"/>
      <c r="DU18" s="133">
        <f>SUM(CT18*0.9568004)</f>
        <v>14332.869992</v>
      </c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5"/>
    </row>
    <row r="19" spans="1:170" s="18" customFormat="1" ht="17.25" customHeight="1">
      <c r="A19" s="123" t="s">
        <v>4</v>
      </c>
      <c r="B19" s="124"/>
      <c r="C19" s="124"/>
      <c r="D19" s="124"/>
      <c r="E19" s="124"/>
      <c r="F19" s="12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 t="s">
        <v>98</v>
      </c>
      <c r="Z19" s="139" t="s">
        <v>51</v>
      </c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7"/>
      <c r="BD19" s="126" t="s">
        <v>39</v>
      </c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8"/>
      <c r="BQ19" s="71">
        <v>131.4</v>
      </c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3"/>
      <c r="CE19" s="71">
        <v>26.47</v>
      </c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3"/>
      <c r="CT19" s="136">
        <f>SUM(BQ19*CE19)</f>
        <v>3478.158</v>
      </c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8"/>
      <c r="DU19" s="133">
        <f>SUM(CT19*0.9568004)</f>
        <v>3327.9029656631997</v>
      </c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5"/>
    </row>
    <row r="20" spans="1:170" s="18" customFormat="1" ht="16.5" customHeight="1">
      <c r="A20" s="123" t="s">
        <v>8</v>
      </c>
      <c r="B20" s="124"/>
      <c r="C20" s="124"/>
      <c r="D20" s="124"/>
      <c r="E20" s="124"/>
      <c r="F20" s="12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 t="s">
        <v>98</v>
      </c>
      <c r="Z20" s="139" t="s">
        <v>52</v>
      </c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7"/>
      <c r="BD20" s="126" t="s">
        <v>39</v>
      </c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8"/>
      <c r="BQ20" s="71">
        <v>131.4</v>
      </c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3"/>
      <c r="CE20" s="71">
        <v>51.69</v>
      </c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3"/>
      <c r="CT20" s="136">
        <f>SUM(BQ20*CE20)</f>
        <v>6792.066</v>
      </c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8"/>
      <c r="DU20" s="133">
        <f>SUM(CT20*0.9568004)</f>
        <v>6498.6514656264</v>
      </c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5"/>
    </row>
    <row r="21" spans="1:170" s="29" customFormat="1" ht="14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3"/>
      <c r="CC21" s="23"/>
      <c r="CD21" s="23"/>
      <c r="CE21" s="141" t="s">
        <v>23</v>
      </c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2"/>
      <c r="CT21" s="120">
        <f>SUM(CT17:DT20)</f>
        <v>103260.82400000001</v>
      </c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2"/>
      <c r="DU21" s="120">
        <f>SUM(DU17:FN20)</f>
        <v>98799.9977075296</v>
      </c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2"/>
    </row>
    <row r="22" spans="1:170" s="17" customFormat="1" ht="14.2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3"/>
      <c r="CC22" s="23"/>
      <c r="CD22" s="23"/>
      <c r="CE22" s="23"/>
      <c r="CF22" s="23"/>
      <c r="CG22" s="23"/>
      <c r="CH22" s="23"/>
      <c r="CJ22" s="23"/>
      <c r="CK22" s="23"/>
      <c r="CL22" s="23"/>
      <c r="CM22" s="23"/>
      <c r="CN22" s="23"/>
      <c r="CO22" s="23"/>
      <c r="CP22" s="23"/>
      <c r="CQ22" s="23"/>
      <c r="CR22" s="23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3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</row>
  </sheetData>
  <sheetProtection/>
  <mergeCells count="78">
    <mergeCell ref="DU21:FN21"/>
    <mergeCell ref="CE21:CS21"/>
    <mergeCell ref="A9:F9"/>
    <mergeCell ref="Z17:BC17"/>
    <mergeCell ref="CT9:DT9"/>
    <mergeCell ref="CE19:CS19"/>
    <mergeCell ref="BQ16:CD16"/>
    <mergeCell ref="BQ15:CD15"/>
    <mergeCell ref="Z20:BC20"/>
    <mergeCell ref="BQ19:CD19"/>
    <mergeCell ref="A4:FN4"/>
    <mergeCell ref="DU17:FN17"/>
    <mergeCell ref="CE18:CS18"/>
    <mergeCell ref="DU18:FN18"/>
    <mergeCell ref="BD18:BP18"/>
    <mergeCell ref="CT16:DT16"/>
    <mergeCell ref="CT15:DT15"/>
    <mergeCell ref="BH6:BY6"/>
    <mergeCell ref="BZ6:CS6"/>
    <mergeCell ref="B5:BJ5"/>
    <mergeCell ref="Z6:BG6"/>
    <mergeCell ref="Z18:BC18"/>
    <mergeCell ref="Z7:BG7"/>
    <mergeCell ref="Z19:BC19"/>
    <mergeCell ref="BZ9:CS9"/>
    <mergeCell ref="DU16:FN16"/>
    <mergeCell ref="Z9:BG9"/>
    <mergeCell ref="Z16:BC16"/>
    <mergeCell ref="BD16:BP16"/>
    <mergeCell ref="BD19:BP19"/>
    <mergeCell ref="DU20:FN20"/>
    <mergeCell ref="CT17:DT17"/>
    <mergeCell ref="A19:F19"/>
    <mergeCell ref="CE17:CS17"/>
    <mergeCell ref="BD17:BP17"/>
    <mergeCell ref="CT20:DT20"/>
    <mergeCell ref="A18:F18"/>
    <mergeCell ref="BQ20:CD20"/>
    <mergeCell ref="DU19:FN19"/>
    <mergeCell ref="CT19:DT19"/>
    <mergeCell ref="DU6:FN6"/>
    <mergeCell ref="CT6:DT6"/>
    <mergeCell ref="CT7:DT7"/>
    <mergeCell ref="A15:F15"/>
    <mergeCell ref="A14:BC14"/>
    <mergeCell ref="A1:FN1"/>
    <mergeCell ref="A2:FN2"/>
    <mergeCell ref="A8:F8"/>
    <mergeCell ref="A6:F6"/>
    <mergeCell ref="A7:F7"/>
    <mergeCell ref="CT21:DT21"/>
    <mergeCell ref="A16:F16"/>
    <mergeCell ref="A17:F17"/>
    <mergeCell ref="BQ18:CD18"/>
    <mergeCell ref="BQ17:CD17"/>
    <mergeCell ref="CT18:DT18"/>
    <mergeCell ref="A20:F20"/>
    <mergeCell ref="BD20:BP20"/>
    <mergeCell ref="CE20:CS20"/>
    <mergeCell ref="CE16:CS16"/>
    <mergeCell ref="DU7:FN7"/>
    <mergeCell ref="DU8:FN8"/>
    <mergeCell ref="BZ8:CS8"/>
    <mergeCell ref="BH8:BY8"/>
    <mergeCell ref="Z8:BG8"/>
    <mergeCell ref="CT10:DT10"/>
    <mergeCell ref="BH7:BY7"/>
    <mergeCell ref="BZ7:CS7"/>
    <mergeCell ref="CT8:DT8"/>
    <mergeCell ref="DU9:FN9"/>
    <mergeCell ref="DU10:FN10"/>
    <mergeCell ref="BH9:BY9"/>
    <mergeCell ref="G15:X15"/>
    <mergeCell ref="CE15:CS15"/>
    <mergeCell ref="A13:FN13"/>
    <mergeCell ref="BD15:BP15"/>
    <mergeCell ref="DU15:FN15"/>
    <mergeCell ref="Z15:BC15"/>
  </mergeCells>
  <printOptions/>
  <pageMargins left="0.7874015748031497" right="0.5118110236220472" top="0.5905511811023623" bottom="0.31496062992125984" header="0.1968503937007874" footer="0.1968503937007874"/>
  <pageSetup fitToHeight="1" fitToWidth="1" horizontalDpi="600" verticalDpi="600" orientation="portrait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C69"/>
  <sheetViews>
    <sheetView tabSelected="1" view="pageBreakPreview" zoomScaleSheetLayoutView="100" zoomScalePageLayoutView="0" workbookViewId="0" topLeftCell="A1">
      <selection activeCell="GJ8" sqref="GJ8"/>
    </sheetView>
  </sheetViews>
  <sheetFormatPr defaultColWidth="0.875" defaultRowHeight="12.75"/>
  <cols>
    <col min="1" max="132" width="0.875" style="3" customWidth="1"/>
    <col min="133" max="133" width="0.12890625" style="3" customWidth="1"/>
    <col min="134" max="16384" width="0.875" style="3" customWidth="1"/>
  </cols>
  <sheetData>
    <row r="1" s="4" customFormat="1" ht="3" customHeight="1"/>
    <row r="2" spans="1:132" ht="13.5" customHeight="1">
      <c r="A2" s="55" t="s">
        <v>118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</row>
    <row r="3" spans="1:132" s="17" customFormat="1" ht="14.25">
      <c r="A3" s="169" t="s">
        <v>129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3"/>
      <c r="BJ3" s="23"/>
      <c r="BK3" s="23"/>
      <c r="BL3" s="23"/>
      <c r="BM3" s="23"/>
      <c r="BN3" s="23"/>
      <c r="BO3" s="23"/>
      <c r="BQ3" s="23"/>
      <c r="BR3" s="23"/>
      <c r="BS3" s="23"/>
      <c r="BT3" s="23"/>
      <c r="BU3" s="23"/>
      <c r="BV3" s="23"/>
      <c r="BW3" s="23"/>
      <c r="BX3" s="23"/>
      <c r="BY3" s="23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3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</row>
    <row r="4" spans="1:132" s="18" customFormat="1" ht="33.75" customHeight="1">
      <c r="A4" s="81" t="s">
        <v>0</v>
      </c>
      <c r="B4" s="72"/>
      <c r="C4" s="72"/>
      <c r="D4" s="72"/>
      <c r="E4" s="72"/>
      <c r="F4" s="73"/>
      <c r="G4" s="81" t="s">
        <v>1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3"/>
      <c r="BI4" s="81" t="s">
        <v>6</v>
      </c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3"/>
      <c r="CA4" s="81" t="s">
        <v>107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3"/>
      <c r="DB4" s="81" t="s">
        <v>108</v>
      </c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3"/>
    </row>
    <row r="5" spans="1:132" s="18" customFormat="1" ht="15">
      <c r="A5" s="71">
        <v>1</v>
      </c>
      <c r="B5" s="72"/>
      <c r="C5" s="72"/>
      <c r="D5" s="72"/>
      <c r="E5" s="72"/>
      <c r="F5" s="73"/>
      <c r="G5" s="71">
        <v>2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3"/>
      <c r="BI5" s="71">
        <v>3</v>
      </c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3"/>
      <c r="CA5" s="71">
        <v>4</v>
      </c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3"/>
      <c r="DB5" s="71">
        <v>5</v>
      </c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3"/>
    </row>
    <row r="6" spans="1:132" s="18" customFormat="1" ht="60" customHeight="1">
      <c r="A6" s="149" t="s">
        <v>2</v>
      </c>
      <c r="B6" s="150"/>
      <c r="C6" s="150"/>
      <c r="D6" s="150"/>
      <c r="E6" s="150"/>
      <c r="F6" s="151"/>
      <c r="G6" s="9"/>
      <c r="H6" s="152" t="s">
        <v>60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3"/>
      <c r="BI6" s="58">
        <v>1</v>
      </c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60"/>
      <c r="CA6" s="71">
        <v>400</v>
      </c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3"/>
      <c r="DB6" s="87">
        <v>480</v>
      </c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9"/>
    </row>
    <row r="7" spans="1:132" s="18" customFormat="1" ht="29.25" customHeight="1">
      <c r="A7" s="149" t="s">
        <v>3</v>
      </c>
      <c r="B7" s="150"/>
      <c r="C7" s="150"/>
      <c r="D7" s="150"/>
      <c r="E7" s="150"/>
      <c r="F7" s="151"/>
      <c r="G7" s="9"/>
      <c r="H7" s="152" t="s">
        <v>85</v>
      </c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3"/>
      <c r="BI7" s="58">
        <v>1</v>
      </c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60"/>
      <c r="CA7" s="71">
        <v>2200</v>
      </c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3"/>
      <c r="DB7" s="87">
        <v>279.12</v>
      </c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9"/>
    </row>
    <row r="8" spans="1:132" s="18" customFormat="1" ht="62.25" customHeight="1">
      <c r="A8" s="149" t="s">
        <v>4</v>
      </c>
      <c r="B8" s="150"/>
      <c r="C8" s="150"/>
      <c r="D8" s="150"/>
      <c r="E8" s="150"/>
      <c r="F8" s="151"/>
      <c r="G8" s="9"/>
      <c r="H8" s="152" t="s">
        <v>86</v>
      </c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3"/>
      <c r="BI8" s="58">
        <v>1</v>
      </c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60"/>
      <c r="CA8" s="71">
        <v>3900</v>
      </c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3"/>
      <c r="DB8" s="87">
        <v>1140.88</v>
      </c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9"/>
    </row>
    <row r="9" spans="1:132" s="18" customFormat="1" ht="46.5" customHeight="1">
      <c r="A9" s="149" t="s">
        <v>8</v>
      </c>
      <c r="B9" s="150"/>
      <c r="C9" s="150"/>
      <c r="D9" s="150"/>
      <c r="E9" s="150"/>
      <c r="F9" s="151"/>
      <c r="G9" s="9"/>
      <c r="H9" s="152" t="s">
        <v>122</v>
      </c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3"/>
      <c r="BI9" s="58">
        <v>1</v>
      </c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60"/>
      <c r="CA9" s="71">
        <v>7200</v>
      </c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3"/>
      <c r="DB9" s="87">
        <v>2100</v>
      </c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9"/>
    </row>
    <row r="10" spans="77:132" s="29" customFormat="1" ht="14.25">
      <c r="BY10" s="30" t="s">
        <v>23</v>
      </c>
      <c r="CA10" s="117">
        <f>SUM(CA6:DA9)</f>
        <v>13700</v>
      </c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9"/>
      <c r="DB10" s="154">
        <f>SUM(DB6:EB9)</f>
        <v>4000</v>
      </c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6"/>
    </row>
    <row r="12" spans="1:132" ht="13.5" customHeight="1">
      <c r="A12" s="55" t="s">
        <v>119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</row>
    <row r="13" spans="1:132" s="17" customFormat="1" ht="14.25">
      <c r="A13" s="24"/>
      <c r="B13" s="140" t="s">
        <v>129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26"/>
      <c r="AP13" s="26"/>
      <c r="AQ13" s="26"/>
      <c r="AR13" s="26"/>
      <c r="AS13" s="26"/>
      <c r="AT13" s="26"/>
      <c r="AU13" s="26"/>
      <c r="AV13" s="26"/>
      <c r="AW13" s="26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3"/>
      <c r="BJ13" s="23"/>
      <c r="BK13" s="23"/>
      <c r="BL13" s="23"/>
      <c r="BM13" s="23"/>
      <c r="BN13" s="23"/>
      <c r="BO13" s="23"/>
      <c r="BQ13" s="23"/>
      <c r="BR13" s="23"/>
      <c r="BS13" s="23"/>
      <c r="BT13" s="23"/>
      <c r="BU13" s="23"/>
      <c r="BV13" s="23"/>
      <c r="BW13" s="23"/>
      <c r="BX13" s="23"/>
      <c r="BY13" s="23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3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</row>
    <row r="14" spans="1:132" s="18" customFormat="1" ht="30" customHeight="1">
      <c r="A14" s="81" t="s">
        <v>0</v>
      </c>
      <c r="B14" s="72"/>
      <c r="C14" s="72"/>
      <c r="D14" s="72"/>
      <c r="E14" s="72"/>
      <c r="F14" s="73"/>
      <c r="G14" s="81" t="s">
        <v>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3"/>
      <c r="BJ14" s="81" t="s">
        <v>6</v>
      </c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3"/>
      <c r="CA14" s="81" t="s">
        <v>107</v>
      </c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3"/>
      <c r="DB14" s="81" t="s">
        <v>109</v>
      </c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3"/>
    </row>
    <row r="15" spans="1:132" s="18" customFormat="1" ht="15">
      <c r="A15" s="71">
        <v>1</v>
      </c>
      <c r="B15" s="72"/>
      <c r="C15" s="72"/>
      <c r="D15" s="72"/>
      <c r="E15" s="72"/>
      <c r="F15" s="73"/>
      <c r="G15" s="71">
        <v>2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3"/>
      <c r="BJ15" s="71">
        <v>3</v>
      </c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3"/>
      <c r="CA15" s="71">
        <v>4</v>
      </c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3"/>
      <c r="DB15" s="71">
        <v>5</v>
      </c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3"/>
    </row>
    <row r="16" spans="1:132" s="18" customFormat="1" ht="64.5" customHeight="1">
      <c r="A16" s="170" t="s">
        <v>2</v>
      </c>
      <c r="B16" s="171"/>
      <c r="C16" s="171"/>
      <c r="D16" s="171"/>
      <c r="E16" s="171"/>
      <c r="F16" s="172"/>
      <c r="G16" s="9"/>
      <c r="H16" s="147" t="s">
        <v>88</v>
      </c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8"/>
      <c r="BJ16" s="58">
        <v>1</v>
      </c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  <c r="CA16" s="58">
        <v>1000</v>
      </c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60"/>
      <c r="DB16" s="58">
        <v>1000</v>
      </c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60"/>
    </row>
    <row r="17" spans="1:132" s="18" customFormat="1" ht="33" customHeight="1">
      <c r="A17" s="149" t="s">
        <v>3</v>
      </c>
      <c r="B17" s="150"/>
      <c r="C17" s="150"/>
      <c r="D17" s="150"/>
      <c r="E17" s="150"/>
      <c r="F17" s="151"/>
      <c r="G17" s="9"/>
      <c r="H17" s="147" t="s">
        <v>55</v>
      </c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8"/>
      <c r="BJ17" s="58">
        <v>1</v>
      </c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  <c r="CA17" s="58">
        <v>11850</v>
      </c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60"/>
      <c r="DB17" s="58">
        <v>2400</v>
      </c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60"/>
    </row>
    <row r="18" spans="1:132" s="18" customFormat="1" ht="16.5" customHeight="1">
      <c r="A18" s="170" t="s">
        <v>4</v>
      </c>
      <c r="B18" s="171"/>
      <c r="C18" s="171"/>
      <c r="D18" s="171"/>
      <c r="E18" s="171"/>
      <c r="F18" s="172"/>
      <c r="G18" s="9"/>
      <c r="H18" s="147" t="s">
        <v>131</v>
      </c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8"/>
      <c r="BJ18" s="58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  <c r="CA18" s="58">
        <v>13000</v>
      </c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60"/>
      <c r="DB18" s="58">
        <v>6500</v>
      </c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60"/>
    </row>
    <row r="19" spans="1:132" s="18" customFormat="1" ht="15.75" customHeight="1">
      <c r="A19" s="149" t="s">
        <v>8</v>
      </c>
      <c r="B19" s="150"/>
      <c r="C19" s="150"/>
      <c r="D19" s="150"/>
      <c r="E19" s="150"/>
      <c r="F19" s="151"/>
      <c r="G19" s="9"/>
      <c r="H19" s="147" t="s">
        <v>132</v>
      </c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8"/>
      <c r="BJ19" s="58">
        <v>1</v>
      </c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  <c r="CA19" s="58">
        <v>33000</v>
      </c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60"/>
      <c r="DB19" s="58">
        <v>8100</v>
      </c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60"/>
    </row>
    <row r="20" spans="1:132" s="29" customFormat="1" ht="14.25">
      <c r="A20" s="28"/>
      <c r="B20" s="28"/>
      <c r="C20" s="28"/>
      <c r="D20" s="28"/>
      <c r="E20" s="28"/>
      <c r="F20" s="28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13" t="s">
        <v>23</v>
      </c>
      <c r="BZ20" s="22"/>
      <c r="CA20" s="117">
        <f>SUM(CA16:DA19)</f>
        <v>58850</v>
      </c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9"/>
      <c r="DB20" s="113">
        <f>SUM(DB16:EB19)</f>
        <v>18000</v>
      </c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3"/>
    </row>
    <row r="22" spans="2:133" ht="15">
      <c r="B22" s="55" t="s">
        <v>120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</row>
    <row r="23" spans="2:54" ht="15">
      <c r="B23" s="54" t="s">
        <v>129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</row>
    <row r="24" spans="2:133" ht="34.5" customHeight="1">
      <c r="B24" s="81" t="s">
        <v>0</v>
      </c>
      <c r="C24" s="72"/>
      <c r="D24" s="72"/>
      <c r="E24" s="72"/>
      <c r="F24" s="72"/>
      <c r="G24" s="73"/>
      <c r="H24" s="183" t="s">
        <v>1</v>
      </c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81" t="s">
        <v>107</v>
      </c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3"/>
      <c r="DC24" s="81" t="s">
        <v>111</v>
      </c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3"/>
    </row>
    <row r="25" spans="2:133" ht="15">
      <c r="B25" s="71"/>
      <c r="C25" s="72"/>
      <c r="D25" s="72"/>
      <c r="E25" s="72"/>
      <c r="F25" s="72"/>
      <c r="G25" s="73"/>
      <c r="H25" s="182">
        <v>2</v>
      </c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71">
        <v>3</v>
      </c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3"/>
      <c r="DC25" s="71">
        <v>4</v>
      </c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3"/>
    </row>
    <row r="26" spans="2:133" ht="15">
      <c r="B26" s="71"/>
      <c r="C26" s="72"/>
      <c r="D26" s="72"/>
      <c r="E26" s="72"/>
      <c r="F26" s="72"/>
      <c r="G26" s="73"/>
      <c r="H26" s="143" t="s">
        <v>110</v>
      </c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5"/>
      <c r="CB26" s="71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3"/>
      <c r="DC26" s="71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3"/>
    </row>
    <row r="27" spans="2:133" ht="15">
      <c r="B27" s="149" t="s">
        <v>2</v>
      </c>
      <c r="C27" s="150"/>
      <c r="D27" s="150"/>
      <c r="E27" s="150"/>
      <c r="F27" s="150"/>
      <c r="G27" s="151"/>
      <c r="H27" s="39"/>
      <c r="I27" s="96" t="s">
        <v>123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7"/>
      <c r="CB27" s="81">
        <v>1700</v>
      </c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3"/>
      <c r="DC27" s="71">
        <v>1700</v>
      </c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3"/>
    </row>
    <row r="28" spans="2:133" ht="15">
      <c r="B28" s="149" t="s">
        <v>3</v>
      </c>
      <c r="C28" s="150"/>
      <c r="D28" s="150"/>
      <c r="E28" s="150"/>
      <c r="F28" s="150"/>
      <c r="G28" s="151"/>
      <c r="H28" s="39"/>
      <c r="I28" s="96" t="s">
        <v>90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7"/>
      <c r="CB28" s="81">
        <v>3000</v>
      </c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3"/>
      <c r="DC28" s="71">
        <v>3000</v>
      </c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3"/>
    </row>
    <row r="29" spans="2:133" ht="15">
      <c r="B29" s="170" t="s">
        <v>4</v>
      </c>
      <c r="C29" s="171"/>
      <c r="D29" s="171"/>
      <c r="E29" s="171"/>
      <c r="F29" s="171"/>
      <c r="G29" s="172"/>
      <c r="H29" s="40"/>
      <c r="I29" s="68" t="s">
        <v>124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9"/>
      <c r="CB29" s="157">
        <v>700</v>
      </c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9"/>
      <c r="DC29" s="163">
        <v>700</v>
      </c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5"/>
    </row>
    <row r="30" spans="2:133" ht="15" hidden="1">
      <c r="B30" s="192"/>
      <c r="C30" s="193"/>
      <c r="D30" s="193"/>
      <c r="E30" s="193"/>
      <c r="F30" s="193"/>
      <c r="G30" s="194"/>
      <c r="H30" s="41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5"/>
      <c r="CB30" s="160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2"/>
      <c r="DC30" s="166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8"/>
    </row>
    <row r="31" spans="2:133" ht="15">
      <c r="B31" s="149" t="s">
        <v>8</v>
      </c>
      <c r="C31" s="150"/>
      <c r="D31" s="150"/>
      <c r="E31" s="150"/>
      <c r="F31" s="150"/>
      <c r="G31" s="151"/>
      <c r="H31" s="39"/>
      <c r="I31" s="96" t="s">
        <v>125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7"/>
      <c r="CB31" s="81">
        <v>700</v>
      </c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3"/>
      <c r="DC31" s="71">
        <v>700</v>
      </c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3"/>
    </row>
    <row r="32" spans="2:133" ht="15">
      <c r="B32" s="149" t="s">
        <v>61</v>
      </c>
      <c r="C32" s="150"/>
      <c r="D32" s="150"/>
      <c r="E32" s="150"/>
      <c r="F32" s="150"/>
      <c r="G32" s="151"/>
      <c r="H32" s="39"/>
      <c r="I32" s="96" t="s">
        <v>92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7"/>
      <c r="CB32" s="81">
        <v>900</v>
      </c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3"/>
      <c r="DC32" s="71">
        <v>900</v>
      </c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3"/>
    </row>
    <row r="33" spans="2:133" ht="15">
      <c r="B33" s="149" t="s">
        <v>87</v>
      </c>
      <c r="C33" s="150"/>
      <c r="D33" s="150"/>
      <c r="E33" s="150"/>
      <c r="F33" s="150"/>
      <c r="G33" s="151"/>
      <c r="H33" s="39"/>
      <c r="I33" s="96" t="s">
        <v>91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7"/>
      <c r="CB33" s="81">
        <v>0</v>
      </c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3"/>
      <c r="DC33" s="71">
        <v>0</v>
      </c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3"/>
    </row>
    <row r="34" spans="2:133" ht="15">
      <c r="B34" s="185" t="s">
        <v>89</v>
      </c>
      <c r="C34" s="185"/>
      <c r="D34" s="185"/>
      <c r="E34" s="185"/>
      <c r="F34" s="185"/>
      <c r="G34" s="185"/>
      <c r="H34" s="47"/>
      <c r="I34" s="184" t="s">
        <v>126</v>
      </c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57">
        <v>500</v>
      </c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9"/>
      <c r="DC34" s="163">
        <v>500</v>
      </c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5"/>
    </row>
    <row r="35" spans="2:133" ht="15" hidden="1">
      <c r="B35" s="185"/>
      <c r="C35" s="185"/>
      <c r="D35" s="185"/>
      <c r="E35" s="185"/>
      <c r="F35" s="185"/>
      <c r="G35" s="185"/>
      <c r="H35" s="47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60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2"/>
      <c r="DC35" s="166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8"/>
    </row>
    <row r="36" spans="2:133" ht="1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30" t="s">
        <v>23</v>
      </c>
      <c r="CA36" s="29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2"/>
      <c r="DC36" s="117">
        <f>SUM(DC27:EC35)</f>
        <v>7500</v>
      </c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9"/>
    </row>
    <row r="37" spans="2:133" ht="1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30"/>
      <c r="CA37" s="29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</row>
    <row r="38" spans="2:133" ht="205.5" customHeight="1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30"/>
      <c r="CA38" s="29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</row>
    <row r="39" spans="1:132" ht="13.5" customHeight="1">
      <c r="A39" s="55" t="s">
        <v>121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</row>
    <row r="40" spans="1:45" ht="15">
      <c r="A40" s="54" t="s">
        <v>129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</row>
    <row r="41" spans="1:132" s="18" customFormat="1" ht="45.75" customHeight="1">
      <c r="A41" s="81" t="s">
        <v>1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3"/>
      <c r="AK41" s="81" t="s">
        <v>5</v>
      </c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3"/>
      <c r="AX41" s="81" t="s">
        <v>7</v>
      </c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3"/>
      <c r="BL41" s="81" t="s">
        <v>33</v>
      </c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  <c r="CA41" s="81" t="s">
        <v>62</v>
      </c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3"/>
      <c r="DB41" s="81" t="s">
        <v>106</v>
      </c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3"/>
    </row>
    <row r="42" spans="1:132" s="18" customFormat="1" ht="15">
      <c r="A42" s="129">
        <v>1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1"/>
      <c r="AK42" s="129">
        <v>2</v>
      </c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1"/>
      <c r="AX42" s="129">
        <v>3</v>
      </c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1"/>
      <c r="BL42" s="129">
        <v>4</v>
      </c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1"/>
      <c r="CA42" s="129">
        <v>5</v>
      </c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1"/>
      <c r="DB42" s="146">
        <v>6</v>
      </c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</row>
    <row r="43" spans="1:132" s="18" customFormat="1" ht="135" customHeight="1">
      <c r="A43" s="9"/>
      <c r="B43" s="96" t="s">
        <v>49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7"/>
      <c r="AK43" s="81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3"/>
      <c r="AX43" s="71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3"/>
      <c r="BL43" s="71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3"/>
      <c r="CA43" s="71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3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2"/>
      <c r="DX43" s="182"/>
      <c r="DY43" s="182"/>
      <c r="DZ43" s="182"/>
      <c r="EA43" s="182"/>
      <c r="EB43" s="182"/>
    </row>
    <row r="44" spans="1:132" s="18" customFormat="1" ht="0.75" customHeight="1" hidden="1">
      <c r="A44" s="10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9"/>
      <c r="AK44" s="157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9"/>
      <c r="AX44" s="173">
        <v>3</v>
      </c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7"/>
      <c r="BL44" s="173">
        <v>210</v>
      </c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5"/>
      <c r="CA44" s="173">
        <f>SUM(AX44*BL44)</f>
        <v>630</v>
      </c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5"/>
      <c r="DB44" s="173">
        <f>SUM(CA44)</f>
        <v>630</v>
      </c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5"/>
    </row>
    <row r="45" spans="1:132" s="18" customFormat="1" ht="0.75" customHeight="1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50"/>
      <c r="AK45" s="51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3"/>
      <c r="AX45" s="176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9"/>
      <c r="BL45" s="176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8"/>
      <c r="CA45" s="176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8"/>
      <c r="DB45" s="176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8"/>
    </row>
    <row r="46" spans="1:132" s="18" customFormat="1" ht="15">
      <c r="A46" s="11"/>
      <c r="B46" s="104" t="s">
        <v>93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5"/>
      <c r="AK46" s="160" t="s">
        <v>54</v>
      </c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2"/>
      <c r="AX46" s="190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91"/>
      <c r="BL46" s="179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1"/>
      <c r="CA46" s="179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1"/>
      <c r="DB46" s="179"/>
      <c r="DC46" s="180"/>
      <c r="DD46" s="180"/>
      <c r="DE46" s="180"/>
      <c r="DF46" s="180"/>
      <c r="DG46" s="180"/>
      <c r="DH46" s="180"/>
      <c r="DI46" s="180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/>
      <c r="DT46" s="180"/>
      <c r="DU46" s="180"/>
      <c r="DV46" s="180"/>
      <c r="DW46" s="180"/>
      <c r="DX46" s="180"/>
      <c r="DY46" s="180"/>
      <c r="DZ46" s="180"/>
      <c r="EA46" s="180"/>
      <c r="EB46" s="181"/>
    </row>
    <row r="47" spans="1:132" s="18" customFormat="1" ht="15">
      <c r="A47" s="11"/>
      <c r="B47" s="96" t="s">
        <v>130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81" t="s">
        <v>54</v>
      </c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3"/>
      <c r="AX47" s="71">
        <v>15</v>
      </c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3"/>
      <c r="BL47" s="71">
        <v>34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3"/>
      <c r="CA47" s="71">
        <f>SUM(AX47*BL47)</f>
        <v>510</v>
      </c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3"/>
      <c r="DB47" s="71">
        <f>SUM(CA47)</f>
        <v>510</v>
      </c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3"/>
    </row>
    <row r="48" spans="1:132" s="18" customFormat="1" ht="15">
      <c r="A48" s="9"/>
      <c r="B48" s="96" t="s">
        <v>63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7"/>
      <c r="AK48" s="81" t="s">
        <v>54</v>
      </c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3"/>
      <c r="AX48" s="71">
        <v>5</v>
      </c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3"/>
      <c r="BL48" s="71">
        <v>10</v>
      </c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3"/>
      <c r="CA48" s="71">
        <f aca="true" t="shared" si="0" ref="CA48:CA59">SUM(AX48*BL48)</f>
        <v>50</v>
      </c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3"/>
      <c r="DB48" s="71">
        <f aca="true" t="shared" si="1" ref="DB48:DB64">SUM(CA48)</f>
        <v>50</v>
      </c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3"/>
    </row>
    <row r="49" spans="1:132" s="18" customFormat="1" ht="15">
      <c r="A49" s="9"/>
      <c r="B49" s="96" t="s">
        <v>64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7"/>
      <c r="AK49" s="81" t="s">
        <v>54</v>
      </c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3"/>
      <c r="AX49" s="71">
        <v>6</v>
      </c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3"/>
      <c r="BL49" s="71">
        <v>20</v>
      </c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3"/>
      <c r="CA49" s="71">
        <f t="shared" si="0"/>
        <v>120</v>
      </c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3"/>
      <c r="DB49" s="71">
        <f t="shared" si="1"/>
        <v>120</v>
      </c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3"/>
    </row>
    <row r="50" spans="1:132" s="18" customFormat="1" ht="15" customHeight="1">
      <c r="A50" s="37"/>
      <c r="B50" s="96" t="s">
        <v>65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7"/>
      <c r="AK50" s="81" t="s">
        <v>54</v>
      </c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3"/>
      <c r="AX50" s="71">
        <v>5</v>
      </c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3"/>
      <c r="BL50" s="71">
        <v>30</v>
      </c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3"/>
      <c r="CA50" s="71">
        <f t="shared" si="0"/>
        <v>150</v>
      </c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3"/>
      <c r="DB50" s="71">
        <f t="shared" si="1"/>
        <v>150</v>
      </c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3"/>
    </row>
    <row r="51" spans="1:132" s="18" customFormat="1" ht="15" customHeight="1">
      <c r="A51" s="37"/>
      <c r="B51" s="96" t="s">
        <v>66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81" t="s">
        <v>54</v>
      </c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3"/>
      <c r="AX51" s="71">
        <v>2</v>
      </c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3"/>
      <c r="BL51" s="71">
        <v>30</v>
      </c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3"/>
      <c r="CA51" s="71">
        <f t="shared" si="0"/>
        <v>60</v>
      </c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3"/>
      <c r="DB51" s="71">
        <f t="shared" si="1"/>
        <v>60</v>
      </c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3"/>
    </row>
    <row r="52" spans="1:132" s="18" customFormat="1" ht="15" customHeight="1">
      <c r="A52" s="37"/>
      <c r="B52" s="96" t="s">
        <v>67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81" t="s">
        <v>54</v>
      </c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3"/>
      <c r="AX52" s="71">
        <v>2</v>
      </c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3"/>
      <c r="BL52" s="71">
        <v>60</v>
      </c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3"/>
      <c r="CA52" s="71">
        <f t="shared" si="0"/>
        <v>120</v>
      </c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3"/>
      <c r="DB52" s="71">
        <f t="shared" si="1"/>
        <v>120</v>
      </c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3"/>
    </row>
    <row r="53" spans="1:132" s="18" customFormat="1" ht="15" customHeight="1">
      <c r="A53" s="37"/>
      <c r="B53" s="96" t="s">
        <v>68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81" t="s">
        <v>54</v>
      </c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3"/>
      <c r="AX53" s="71">
        <v>5</v>
      </c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3"/>
      <c r="BL53" s="71">
        <v>10</v>
      </c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3"/>
      <c r="CA53" s="71">
        <f t="shared" si="0"/>
        <v>50</v>
      </c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3"/>
      <c r="DB53" s="71">
        <f t="shared" si="1"/>
        <v>50</v>
      </c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3"/>
    </row>
    <row r="54" spans="1:132" s="18" customFormat="1" ht="15" customHeight="1">
      <c r="A54" s="37"/>
      <c r="B54" s="96" t="s">
        <v>69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7"/>
      <c r="AK54" s="81" t="s">
        <v>54</v>
      </c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3"/>
      <c r="AX54" s="71">
        <v>3</v>
      </c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3"/>
      <c r="BL54" s="71">
        <v>50</v>
      </c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3"/>
      <c r="CA54" s="71">
        <f t="shared" si="0"/>
        <v>150</v>
      </c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3"/>
      <c r="DB54" s="71">
        <f t="shared" si="1"/>
        <v>150</v>
      </c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3"/>
    </row>
    <row r="55" spans="1:132" s="18" customFormat="1" ht="15" customHeight="1">
      <c r="A55" s="37"/>
      <c r="B55" s="96" t="s">
        <v>94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7"/>
      <c r="AK55" s="81" t="s">
        <v>95</v>
      </c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3"/>
      <c r="AX55" s="71">
        <v>3</v>
      </c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3"/>
      <c r="BL55" s="71">
        <v>50</v>
      </c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3"/>
      <c r="CA55" s="71">
        <f t="shared" si="0"/>
        <v>150</v>
      </c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3"/>
      <c r="DB55" s="71">
        <f t="shared" si="1"/>
        <v>150</v>
      </c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3"/>
    </row>
    <row r="56" spans="1:132" s="18" customFormat="1" ht="15" customHeight="1">
      <c r="A56" s="37"/>
      <c r="B56" s="96" t="s">
        <v>70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7"/>
      <c r="AK56" s="81" t="s">
        <v>54</v>
      </c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3"/>
      <c r="AX56" s="71">
        <v>2</v>
      </c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3"/>
      <c r="BL56" s="71">
        <v>30</v>
      </c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3"/>
      <c r="CA56" s="71">
        <f t="shared" si="0"/>
        <v>60</v>
      </c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3"/>
      <c r="DB56" s="71">
        <f t="shared" si="1"/>
        <v>60</v>
      </c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3"/>
    </row>
    <row r="57" spans="1:132" s="18" customFormat="1" ht="15" customHeight="1">
      <c r="A57" s="38"/>
      <c r="B57" s="96" t="s">
        <v>71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7"/>
      <c r="AK57" s="81" t="s">
        <v>72</v>
      </c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3"/>
      <c r="AX57" s="71">
        <v>3</v>
      </c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3"/>
      <c r="BL57" s="71">
        <v>25</v>
      </c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3"/>
      <c r="CA57" s="71">
        <f t="shared" si="0"/>
        <v>75</v>
      </c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3"/>
      <c r="DB57" s="71">
        <f t="shared" si="1"/>
        <v>75</v>
      </c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3"/>
    </row>
    <row r="58" spans="1:132" s="18" customFormat="1" ht="15" customHeight="1">
      <c r="A58" s="38"/>
      <c r="B58" s="96" t="s">
        <v>73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7"/>
      <c r="AK58" s="81" t="s">
        <v>72</v>
      </c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3"/>
      <c r="AX58" s="71">
        <v>3</v>
      </c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3"/>
      <c r="BL58" s="71">
        <v>45</v>
      </c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3"/>
      <c r="CA58" s="71">
        <f t="shared" si="0"/>
        <v>135</v>
      </c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3"/>
      <c r="DB58" s="71">
        <f t="shared" si="1"/>
        <v>135</v>
      </c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3"/>
    </row>
    <row r="59" spans="1:132" s="18" customFormat="1" ht="15" customHeight="1">
      <c r="A59" s="38"/>
      <c r="B59" s="96" t="s">
        <v>74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7"/>
      <c r="AK59" s="81" t="s">
        <v>75</v>
      </c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3"/>
      <c r="AX59" s="71">
        <v>4</v>
      </c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3"/>
      <c r="BL59" s="71">
        <v>20</v>
      </c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3"/>
      <c r="CA59" s="71">
        <f t="shared" si="0"/>
        <v>80</v>
      </c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3"/>
      <c r="DB59" s="71">
        <f t="shared" si="1"/>
        <v>80</v>
      </c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3"/>
    </row>
    <row r="60" spans="1:132" s="18" customFormat="1" ht="15" customHeight="1">
      <c r="A60" s="38"/>
      <c r="B60" s="96" t="s">
        <v>76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7"/>
      <c r="AK60" s="81" t="s">
        <v>75</v>
      </c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3"/>
      <c r="AX60" s="71">
        <v>3</v>
      </c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3"/>
      <c r="BL60" s="71">
        <v>30</v>
      </c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3"/>
      <c r="CA60" s="71">
        <v>300</v>
      </c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3"/>
      <c r="DB60" s="71">
        <f t="shared" si="1"/>
        <v>300</v>
      </c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3"/>
    </row>
    <row r="61" spans="1:132" s="18" customFormat="1" ht="15" customHeight="1">
      <c r="A61" s="38"/>
      <c r="B61" s="96" t="s">
        <v>77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7"/>
      <c r="AK61" s="81" t="s">
        <v>54</v>
      </c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3"/>
      <c r="AX61" s="71">
        <v>5</v>
      </c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3"/>
      <c r="BL61" s="71">
        <v>10</v>
      </c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3"/>
      <c r="CA61" s="71">
        <f>SUM(AX61*BL61)</f>
        <v>50</v>
      </c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3"/>
      <c r="DB61" s="71">
        <f t="shared" si="1"/>
        <v>50</v>
      </c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3"/>
    </row>
    <row r="62" spans="1:132" s="18" customFormat="1" ht="15" customHeight="1">
      <c r="A62" s="38"/>
      <c r="B62" s="96" t="s">
        <v>78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7"/>
      <c r="AK62" s="81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3"/>
      <c r="AX62" s="71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3"/>
      <c r="BL62" s="71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3"/>
      <c r="CA62" s="71">
        <v>100</v>
      </c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3"/>
      <c r="DB62" s="71">
        <f t="shared" si="1"/>
        <v>100</v>
      </c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3"/>
    </row>
    <row r="63" spans="1:132" s="18" customFormat="1" ht="15" customHeight="1">
      <c r="A63" s="38"/>
      <c r="B63" s="96" t="s">
        <v>79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7"/>
      <c r="AK63" s="81" t="s">
        <v>54</v>
      </c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3"/>
      <c r="AX63" s="71">
        <v>3</v>
      </c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3"/>
      <c r="BL63" s="71">
        <v>20</v>
      </c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  <c r="CA63" s="71">
        <f>SUM(AX63*BL63)</f>
        <v>60</v>
      </c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3"/>
      <c r="DB63" s="71">
        <f t="shared" si="1"/>
        <v>60</v>
      </c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3"/>
    </row>
    <row r="64" spans="1:132" s="18" customFormat="1" ht="15" customHeight="1">
      <c r="A64" s="38"/>
      <c r="B64" s="96" t="s">
        <v>80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7"/>
      <c r="AK64" s="81" t="s">
        <v>54</v>
      </c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3"/>
      <c r="AX64" s="71">
        <v>3</v>
      </c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3"/>
      <c r="BL64" s="71">
        <v>50</v>
      </c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3"/>
      <c r="CA64" s="71">
        <f>SUM(AX64*BL64)</f>
        <v>150</v>
      </c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3"/>
      <c r="DB64" s="71">
        <f t="shared" si="1"/>
        <v>150</v>
      </c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3"/>
    </row>
    <row r="65" spans="1:132" s="29" customFormat="1" ht="14.25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31"/>
      <c r="AH65" s="31"/>
      <c r="AI65" s="31"/>
      <c r="AJ65" s="31"/>
      <c r="BM65" s="19" t="s">
        <v>23</v>
      </c>
      <c r="BN65" s="13"/>
      <c r="BO65" s="13"/>
      <c r="BP65" s="13"/>
      <c r="BQ65" s="13"/>
      <c r="BR65" s="13"/>
      <c r="BS65" s="21"/>
      <c r="BT65" s="21"/>
      <c r="BU65" s="21"/>
      <c r="BV65" s="21"/>
      <c r="BW65" s="21"/>
      <c r="BX65" s="21"/>
      <c r="BZ65" s="22"/>
      <c r="CA65" s="117">
        <f>SUM(CA44:DA64)</f>
        <v>3000</v>
      </c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9"/>
      <c r="DB65" s="117">
        <f>SUM(DB44:EB64)</f>
        <v>3000</v>
      </c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9"/>
    </row>
    <row r="66" spans="1:132" s="29" customFormat="1" ht="14.2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32"/>
      <c r="AH66" s="32"/>
      <c r="AI66" s="32"/>
      <c r="AJ66" s="32"/>
      <c r="BM66" s="24"/>
      <c r="BN66" s="23"/>
      <c r="BO66" s="23"/>
      <c r="BP66" s="23"/>
      <c r="BQ66" s="23"/>
      <c r="BR66" s="23"/>
      <c r="BS66" s="27"/>
      <c r="BT66" s="27"/>
      <c r="BU66" s="27"/>
      <c r="BV66" s="27"/>
      <c r="BW66" s="27"/>
      <c r="BX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</row>
    <row r="67" spans="1:132" s="29" customFormat="1" ht="14.25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32"/>
      <c r="AH67" s="32"/>
      <c r="AI67" s="32"/>
      <c r="AJ67" s="32"/>
      <c r="BM67" s="24"/>
      <c r="BN67" s="23"/>
      <c r="BO67" s="23"/>
      <c r="BP67" s="23"/>
      <c r="BQ67" s="23"/>
      <c r="BR67" s="23"/>
      <c r="BS67" s="27"/>
      <c r="BT67" s="27"/>
      <c r="BU67" s="27"/>
      <c r="BV67" s="27"/>
      <c r="BW67" s="27"/>
      <c r="BX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</row>
    <row r="69" spans="1:131" s="7" customFormat="1" ht="13.5" customHeight="1">
      <c r="A69" s="55" t="s">
        <v>31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6">
        <f>SUM('стр.7_9'!DB10+'стр.7_9'!DB20+'стр.7_9'!DC36+'стр.7_9'!DB65)</f>
        <v>32500</v>
      </c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8"/>
      <c r="DS69" s="8"/>
      <c r="DT69" s="8"/>
      <c r="DU69" s="8"/>
      <c r="DV69" s="8"/>
      <c r="DW69" s="8"/>
      <c r="DX69" s="8"/>
      <c r="DY69" s="8"/>
      <c r="DZ69" s="8"/>
      <c r="EA69" s="8"/>
    </row>
  </sheetData>
  <sheetProtection/>
  <mergeCells count="254">
    <mergeCell ref="DC31:EC31"/>
    <mergeCell ref="DC28:EC28"/>
    <mergeCell ref="B29:G30"/>
    <mergeCell ref="I29:CA29"/>
    <mergeCell ref="CB29:DB30"/>
    <mergeCell ref="B31:G31"/>
    <mergeCell ref="I30:CA30"/>
    <mergeCell ref="A19:F19"/>
    <mergeCell ref="H19:BI19"/>
    <mergeCell ref="BJ19:BZ19"/>
    <mergeCell ref="B27:G27"/>
    <mergeCell ref="I27:CA27"/>
    <mergeCell ref="B25:G25"/>
    <mergeCell ref="CA20:DA20"/>
    <mergeCell ref="B26:G26"/>
    <mergeCell ref="CA19:DA19"/>
    <mergeCell ref="DB62:EB62"/>
    <mergeCell ref="CB27:DB27"/>
    <mergeCell ref="AK62:AW62"/>
    <mergeCell ref="B28:G28"/>
    <mergeCell ref="DC29:EC30"/>
    <mergeCell ref="CB28:DB28"/>
    <mergeCell ref="CA61:DA61"/>
    <mergeCell ref="DB61:EB61"/>
    <mergeCell ref="CB31:DB31"/>
    <mergeCell ref="CA62:DA62"/>
    <mergeCell ref="B63:AJ63"/>
    <mergeCell ref="AK63:AW63"/>
    <mergeCell ref="AX63:BK63"/>
    <mergeCell ref="BL63:BZ63"/>
    <mergeCell ref="CA63:DA63"/>
    <mergeCell ref="DB63:EB63"/>
    <mergeCell ref="BL62:BZ62"/>
    <mergeCell ref="B62:AJ62"/>
    <mergeCell ref="B60:AJ60"/>
    <mergeCell ref="AK60:AW60"/>
    <mergeCell ref="AX60:BK60"/>
    <mergeCell ref="BL60:BZ60"/>
    <mergeCell ref="AX62:BK62"/>
    <mergeCell ref="CA60:DA60"/>
    <mergeCell ref="B61:AJ61"/>
    <mergeCell ref="AK61:AW61"/>
    <mergeCell ref="AX61:BK61"/>
    <mergeCell ref="BL61:BZ61"/>
    <mergeCell ref="B59:AJ59"/>
    <mergeCell ref="AK59:AW59"/>
    <mergeCell ref="AX59:BK59"/>
    <mergeCell ref="BL59:BZ59"/>
    <mergeCell ref="CA59:DA59"/>
    <mergeCell ref="DB59:EB59"/>
    <mergeCell ref="AK58:AW58"/>
    <mergeCell ref="AX58:BK58"/>
    <mergeCell ref="BL58:BZ58"/>
    <mergeCell ref="CA58:DA58"/>
    <mergeCell ref="BL50:BZ50"/>
    <mergeCell ref="AX50:BK50"/>
    <mergeCell ref="AK53:AW53"/>
    <mergeCell ref="AX53:BK53"/>
    <mergeCell ref="AK57:AW57"/>
    <mergeCell ref="DB60:EB60"/>
    <mergeCell ref="DB58:EB58"/>
    <mergeCell ref="DB44:EB46"/>
    <mergeCell ref="A39:EB39"/>
    <mergeCell ref="BL57:BZ57"/>
    <mergeCell ref="CA57:DA57"/>
    <mergeCell ref="AK50:AW50"/>
    <mergeCell ref="AX44:BK46"/>
    <mergeCell ref="A40:AS40"/>
    <mergeCell ref="CA44:DA46"/>
    <mergeCell ref="AX43:BK43"/>
    <mergeCell ref="AK49:AW49"/>
    <mergeCell ref="AK43:AW43"/>
    <mergeCell ref="AK46:AW46"/>
    <mergeCell ref="CA43:DA43"/>
    <mergeCell ref="DB57:EB57"/>
    <mergeCell ref="AK48:AW48"/>
    <mergeCell ref="DB48:EB48"/>
    <mergeCell ref="DB50:EB50"/>
    <mergeCell ref="AX49:BK49"/>
    <mergeCell ref="CA42:DA42"/>
    <mergeCell ref="B33:G33"/>
    <mergeCell ref="I33:CA33"/>
    <mergeCell ref="CB33:DB33"/>
    <mergeCell ref="DC33:EC33"/>
    <mergeCell ref="I34:CA34"/>
    <mergeCell ref="I35:CA35"/>
    <mergeCell ref="B34:G35"/>
    <mergeCell ref="AX42:BK42"/>
    <mergeCell ref="DB8:EB8"/>
    <mergeCell ref="B22:EC22"/>
    <mergeCell ref="CA14:DA14"/>
    <mergeCell ref="CA16:DA16"/>
    <mergeCell ref="CA15:DA15"/>
    <mergeCell ref="B24:G24"/>
    <mergeCell ref="B23:BB23"/>
    <mergeCell ref="A18:F18"/>
    <mergeCell ref="H24:CA24"/>
    <mergeCell ref="CB24:DB24"/>
    <mergeCell ref="B43:AJ43"/>
    <mergeCell ref="DB43:EB43"/>
    <mergeCell ref="CB25:DB25"/>
    <mergeCell ref="BL43:BZ43"/>
    <mergeCell ref="AK44:AW44"/>
    <mergeCell ref="AK42:AW42"/>
    <mergeCell ref="BL41:BZ41"/>
    <mergeCell ref="A42:AJ42"/>
    <mergeCell ref="AX41:BK41"/>
    <mergeCell ref="DB41:EB41"/>
    <mergeCell ref="BM69:DQ69"/>
    <mergeCell ref="DB49:EB49"/>
    <mergeCell ref="DB65:EB65"/>
    <mergeCell ref="CA50:DA50"/>
    <mergeCell ref="CA48:DA48"/>
    <mergeCell ref="CA54:DA54"/>
    <mergeCell ref="CA53:DA53"/>
    <mergeCell ref="CA65:DA65"/>
    <mergeCell ref="CA55:DA55"/>
    <mergeCell ref="DB55:EB55"/>
    <mergeCell ref="DB54:EB54"/>
    <mergeCell ref="CA49:DA49"/>
    <mergeCell ref="CA51:DA51"/>
    <mergeCell ref="BL52:BZ52"/>
    <mergeCell ref="BL53:BZ53"/>
    <mergeCell ref="BL51:BZ51"/>
    <mergeCell ref="DB52:EB52"/>
    <mergeCell ref="DC24:EC24"/>
    <mergeCell ref="CB32:DB32"/>
    <mergeCell ref="CB36:DB36"/>
    <mergeCell ref="DC36:EC36"/>
    <mergeCell ref="I32:CA32"/>
    <mergeCell ref="DC25:EC25"/>
    <mergeCell ref="I28:CA28"/>
    <mergeCell ref="H25:CA25"/>
    <mergeCell ref="I31:CA31"/>
    <mergeCell ref="DC27:EC27"/>
    <mergeCell ref="DB19:EB19"/>
    <mergeCell ref="DB16:EB16"/>
    <mergeCell ref="H18:BI18"/>
    <mergeCell ref="BJ18:BZ18"/>
    <mergeCell ref="CA18:DA18"/>
    <mergeCell ref="DB18:EB18"/>
    <mergeCell ref="BJ16:BZ16"/>
    <mergeCell ref="A69:BL69"/>
    <mergeCell ref="BL44:BZ46"/>
    <mergeCell ref="B48:AJ48"/>
    <mergeCell ref="AX48:BK48"/>
    <mergeCell ref="BL48:BZ48"/>
    <mergeCell ref="B49:AJ49"/>
    <mergeCell ref="B46:AJ46"/>
    <mergeCell ref="BL64:BZ64"/>
    <mergeCell ref="AK54:AW54"/>
    <mergeCell ref="AX54:BK54"/>
    <mergeCell ref="A8:F8"/>
    <mergeCell ref="H8:BH8"/>
    <mergeCell ref="B52:AJ52"/>
    <mergeCell ref="AK52:AW52"/>
    <mergeCell ref="BI8:BZ8"/>
    <mergeCell ref="A14:F14"/>
    <mergeCell ref="BI9:BZ9"/>
    <mergeCell ref="B32:G32"/>
    <mergeCell ref="A41:AJ41"/>
    <mergeCell ref="AK41:AW41"/>
    <mergeCell ref="CA64:DA64"/>
    <mergeCell ref="BL55:BZ55"/>
    <mergeCell ref="BL54:BZ54"/>
    <mergeCell ref="A16:F16"/>
    <mergeCell ref="B54:AJ54"/>
    <mergeCell ref="CA52:DA52"/>
    <mergeCell ref="H17:BI17"/>
    <mergeCell ref="BJ17:BZ17"/>
    <mergeCell ref="CA17:DA17"/>
    <mergeCell ref="B44:AJ44"/>
    <mergeCell ref="DB4:EB4"/>
    <mergeCell ref="BI6:BZ6"/>
    <mergeCell ref="DB6:EB6"/>
    <mergeCell ref="A6:F6"/>
    <mergeCell ref="DB7:EB7"/>
    <mergeCell ref="A5:F5"/>
    <mergeCell ref="G5:BH5"/>
    <mergeCell ref="BI5:BZ5"/>
    <mergeCell ref="A17:F17"/>
    <mergeCell ref="B50:AJ50"/>
    <mergeCell ref="CA8:DA8"/>
    <mergeCell ref="A3:AG3"/>
    <mergeCell ref="G15:BI15"/>
    <mergeCell ref="DB14:EB14"/>
    <mergeCell ref="B13:AN13"/>
    <mergeCell ref="A4:F4"/>
    <mergeCell ref="G4:BH4"/>
    <mergeCell ref="BI4:BZ4"/>
    <mergeCell ref="AX52:BK52"/>
    <mergeCell ref="DB53:EB53"/>
    <mergeCell ref="DB51:EB51"/>
    <mergeCell ref="DB20:EB20"/>
    <mergeCell ref="DB15:EB15"/>
    <mergeCell ref="BL42:BZ42"/>
    <mergeCell ref="DC32:EC32"/>
    <mergeCell ref="CB34:DB35"/>
    <mergeCell ref="DC34:EC35"/>
    <mergeCell ref="DB17:EB17"/>
    <mergeCell ref="A2:EB2"/>
    <mergeCell ref="H7:BH7"/>
    <mergeCell ref="CA4:DA4"/>
    <mergeCell ref="CA5:DA5"/>
    <mergeCell ref="CA6:DA6"/>
    <mergeCell ref="A7:F7"/>
    <mergeCell ref="BI7:BZ7"/>
    <mergeCell ref="CA7:DA7"/>
    <mergeCell ref="DB5:EB5"/>
    <mergeCell ref="H6:BH6"/>
    <mergeCell ref="A9:F9"/>
    <mergeCell ref="H9:BH9"/>
    <mergeCell ref="A12:EB12"/>
    <mergeCell ref="DB9:EB9"/>
    <mergeCell ref="CA10:DA10"/>
    <mergeCell ref="BJ14:BZ14"/>
    <mergeCell ref="DB10:EB10"/>
    <mergeCell ref="CA9:DA9"/>
    <mergeCell ref="AX64:BK64"/>
    <mergeCell ref="B55:AJ55"/>
    <mergeCell ref="AK55:AW55"/>
    <mergeCell ref="AX55:BK55"/>
    <mergeCell ref="B57:AJ57"/>
    <mergeCell ref="G14:BI14"/>
    <mergeCell ref="A15:F15"/>
    <mergeCell ref="H16:BI16"/>
    <mergeCell ref="B53:AJ53"/>
    <mergeCell ref="BJ15:BZ15"/>
    <mergeCell ref="DB64:EB64"/>
    <mergeCell ref="B56:AJ56"/>
    <mergeCell ref="AK56:AW56"/>
    <mergeCell ref="AX56:BK56"/>
    <mergeCell ref="BL56:BZ56"/>
    <mergeCell ref="B51:AJ51"/>
    <mergeCell ref="AK51:AW51"/>
    <mergeCell ref="AX51:BK51"/>
    <mergeCell ref="B64:AJ64"/>
    <mergeCell ref="AK64:AW64"/>
    <mergeCell ref="CA56:DA56"/>
    <mergeCell ref="DB56:EB56"/>
    <mergeCell ref="AX57:BK57"/>
    <mergeCell ref="B58:AJ58"/>
    <mergeCell ref="H26:CA26"/>
    <mergeCell ref="CB26:DB26"/>
    <mergeCell ref="DC26:EC26"/>
    <mergeCell ref="DB42:EB42"/>
    <mergeCell ref="CA41:DA41"/>
    <mergeCell ref="BL49:BZ49"/>
    <mergeCell ref="B47:AJ47"/>
    <mergeCell ref="AK47:AW47"/>
    <mergeCell ref="AX47:BK47"/>
    <mergeCell ref="BL47:BZ47"/>
    <mergeCell ref="CA47:DA47"/>
    <mergeCell ref="DB47:EB47"/>
  </mergeCells>
  <printOptions/>
  <pageMargins left="0.7874015748031497" right="0.5118110236220472" top="0.5905511811023623" bottom="0.3937007874015748" header="0.1968503937007874" footer="0.1968503937007874"/>
  <pageSetup fitToHeight="2" fitToWidth="1"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2017-02-07T11:38:10Z</cp:lastPrinted>
  <dcterms:created xsi:type="dcterms:W3CDTF">2011-01-11T10:10:51Z</dcterms:created>
  <dcterms:modified xsi:type="dcterms:W3CDTF">2017-04-05T04:28:47Z</dcterms:modified>
  <cp:category/>
  <cp:version/>
  <cp:contentType/>
  <cp:contentStatus/>
</cp:coreProperties>
</file>